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1 год\Бюджет на 2021 № 48-МПА от 11.12.2020\"/>
    </mc:Choice>
  </mc:AlternateContent>
  <xr:revisionPtr revIDLastSave="0" documentId="13_ncr:1_{72F903C5-F9C2-4CAC-ADD1-7162221B280E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Пр 15 МП 21" sheetId="6" r:id="rId1"/>
  </sheets>
  <definedNames>
    <definedName name="_xlnm._FilterDatabase" localSheetId="0" hidden="1">'Пр 15 МП 21'!$A$8:$K$154</definedName>
    <definedName name="Excel_BuiltIn__FilterDatabase_1">#REF!</definedName>
  </definedNames>
  <calcPr calcId="191029"/>
</workbook>
</file>

<file path=xl/calcChain.xml><?xml version="1.0" encoding="utf-8"?>
<calcChain xmlns="http://schemas.openxmlformats.org/spreadsheetml/2006/main">
  <c r="K41" i="6" l="1"/>
  <c r="K55" i="6"/>
  <c r="K85" i="6"/>
  <c r="K78" i="6"/>
  <c r="K119" i="6"/>
  <c r="K31" i="6"/>
  <c r="K27" i="6"/>
  <c r="K18" i="6"/>
  <c r="K116" i="6" l="1"/>
  <c r="K112" i="6"/>
  <c r="K106" i="6"/>
  <c r="K95" i="6"/>
  <c r="K73" i="6"/>
  <c r="K47" i="6"/>
  <c r="K12" i="6"/>
  <c r="K40" i="6" l="1"/>
  <c r="K88" i="6"/>
  <c r="K75" i="6"/>
  <c r="K104" i="6"/>
  <c r="K103" i="6" s="1"/>
  <c r="K123" i="6" l="1"/>
  <c r="K61" i="6" l="1"/>
  <c r="K118" i="6"/>
  <c r="K115" i="6"/>
  <c r="K111" i="6"/>
  <c r="K82" i="6" l="1"/>
  <c r="K77" i="6" s="1"/>
  <c r="E85" i="6"/>
  <c r="K58" i="6"/>
  <c r="K53" i="6"/>
  <c r="K35" i="6"/>
  <c r="K26" i="6"/>
  <c r="K25" i="6" s="1"/>
  <c r="K17" i="6"/>
  <c r="K15" i="6"/>
  <c r="K14" i="6" s="1"/>
  <c r="E15" i="6"/>
  <c r="E14" i="6" s="1"/>
  <c r="K52" i="6" l="1"/>
  <c r="K109" i="6"/>
  <c r="K108" i="6" s="1"/>
  <c r="K101" i="6"/>
  <c r="K100" i="6" s="1"/>
  <c r="K99" i="6" s="1"/>
  <c r="K93" i="6"/>
  <c r="K91" i="6"/>
  <c r="K71" i="6"/>
  <c r="K68" i="6"/>
  <c r="K64" i="6"/>
  <c r="K60" i="6" s="1"/>
  <c r="K50" i="6"/>
  <c r="K49" i="6" s="1"/>
  <c r="K37" i="6"/>
  <c r="K34" i="6" s="1"/>
  <c r="K11" i="6"/>
  <c r="K67" i="6" l="1"/>
  <c r="K39" i="6"/>
  <c r="K90" i="6"/>
  <c r="K66" i="6" l="1"/>
  <c r="K125" i="6" s="1"/>
</calcChain>
</file>

<file path=xl/sharedStrings.xml><?xml version="1.0" encoding="utf-8"?>
<sst xmlns="http://schemas.openxmlformats.org/spreadsheetml/2006/main" count="403" uniqueCount="296">
  <si>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</si>
  <si>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</si>
  <si>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</si>
  <si>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</si>
  <si>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</si>
  <si>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</si>
  <si>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</si>
  <si>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</si>
  <si>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</si>
  <si>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</si>
  <si>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</si>
  <si>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</si>
  <si>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</si>
  <si>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</si>
  <si>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</si>
  <si>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</si>
  <si>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</si>
  <si>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</si>
  <si>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</si>
  <si>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</si>
  <si>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</si>
  <si>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</si>
  <si>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</si>
  <si>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</si>
  <si>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</si>
  <si>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</si>
  <si>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</si>
  <si>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</si>
  <si>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</si>
  <si>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</si>
  <si>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</si>
  <si>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</si>
  <si>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</si>
  <si>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</si>
  <si>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</si>
  <si>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</si>
  <si>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</si>
  <si>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</si>
  <si>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</si>
  <si>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</si>
  <si>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</si>
  <si>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</si>
  <si>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</si>
  <si>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</si>
  <si>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</si>
  <si>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</si>
  <si>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</si>
  <si>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</si>
  <si>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</si>
  <si>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</si>
  <si>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</si>
  <si>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</si>
  <si>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</si>
  <si>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</si>
  <si>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</si>
  <si>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</si>
  <si>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</si>
  <si>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</si>
  <si>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</si>
  <si>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</si>
  <si>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</si>
  <si>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</si>
  <si>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</si>
  <si>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</si>
  <si>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</si>
  <si>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</si>
  <si>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</si>
  <si>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</si>
  <si>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</si>
  <si>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</si>
  <si>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</si>
  <si>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</si>
  <si>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</si>
  <si>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</si>
  <si>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</si>
  <si>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2.1.1</t>
  </si>
  <si>
    <t>Основное мероприятие "Организация физкультурно-оздоровительной работы"</t>
  </si>
  <si>
    <t>0900100000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</si>
  <si>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</si>
  <si>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</si>
  <si>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</si>
  <si>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</si>
  <si>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</si>
  <si>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</si>
  <si>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</si>
  <si>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</si>
  <si>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</si>
  <si>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</si>
  <si>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</si>
  <si>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</si>
  <si>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</si>
  <si>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</si>
  <si>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</si>
  <si>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</si>
  <si>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</si>
  <si>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</si>
  <si>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</si>
  <si>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</si>
  <si>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</si>
  <si>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</si>
  <si>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</si>
  <si>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</si>
  <si>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</si>
  <si>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</si>
  <si>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</si>
  <si>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</si>
  <si>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</si>
  <si>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</si>
  <si>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</si>
  <si>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</si>
  <si>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</si>
  <si>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</si>
  <si>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</si>
  <si>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</si>
  <si>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</si>
  <si>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</si>
  <si>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</si>
  <si>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</si>
  <si>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</si>
  <si>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</si>
  <si>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</si>
  <si>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</si>
  <si>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</si>
  <si>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</si>
  <si>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3.1.1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</si>
  <si>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</si>
  <si>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</si>
  <si>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</si>
  <si>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</si>
  <si>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</si>
  <si>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</si>
  <si>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</si>
  <si>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</si>
  <si>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</si>
  <si>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</si>
  <si>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</si>
  <si>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</si>
  <si>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</si>
  <si>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</si>
  <si>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</si>
  <si>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</si>
  <si>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</si>
  <si>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</si>
  <si>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</si>
  <si>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</si>
  <si>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</si>
  <si>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</si>
  <si>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</si>
  <si>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</si>
  <si>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</si>
  <si>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</si>
  <si>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</si>
  <si>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25104S2050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</si>
  <si>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</si>
  <si>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</si>
  <si>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</si>
  <si>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</si>
  <si>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</si>
  <si>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2530300000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</si>
  <si>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</si>
  <si>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</si>
  <si>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</si>
  <si>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</si>
  <si>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</si>
  <si>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</si>
  <si>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Основное мероприятие "Укрепление материально-технической базы образовательных учреждений"</t>
  </si>
  <si>
    <t>2620300000</t>
  </si>
  <si>
    <t>26203S2340</t>
  </si>
  <si>
    <t>Субсидии на капитальный ремонт зданий муниципальных общеобразовательных учреждений из средств местного  бюджета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</si>
  <si>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</si>
  <si>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</si>
  <si>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</si>
  <si>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</si>
  <si>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</si>
  <si>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</si>
  <si>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</si>
  <si>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</si>
  <si>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</si>
  <si>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</si>
  <si>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</si>
  <si>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</si>
  <si>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</si>
  <si>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</si>
  <si>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</si>
  <si>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</si>
  <si>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</si>
  <si>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</si>
  <si>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</si>
  <si>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</si>
  <si>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</si>
  <si>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</si>
  <si>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6.2</t>
  </si>
  <si>
    <t>6.2.1</t>
  </si>
  <si>
    <t>6.3</t>
  </si>
  <si>
    <t>7.2</t>
  </si>
  <si>
    <t>8.1</t>
  </si>
  <si>
    <t>8.1.1</t>
  </si>
  <si>
    <t>8.2</t>
  </si>
  <si>
    <t>8.2.1</t>
  </si>
  <si>
    <t>9</t>
  </si>
  <si>
    <t>10</t>
  </si>
  <si>
    <t>11</t>
  </si>
  <si>
    <t>12</t>
  </si>
  <si>
    <t>13</t>
  </si>
  <si>
    <t>муниципального округа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</si>
  <si>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</si>
  <si>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 xml:space="preserve"> бюджетных ассигнований  по муниципальным программам Пограничного муниципального округа на 2021 год</t>
  </si>
  <si>
    <t>Приложение 15</t>
  </si>
  <si>
    <t>2720120020</t>
  </si>
  <si>
    <t xml:space="preserve">Содержание и обслуживание казны Пограничного муниципального округа 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</si>
  <si>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</si>
  <si>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</si>
  <si>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</si>
  <si>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счет средств местного бюджета</t>
  </si>
  <si>
    <t>19001S2450</t>
  </si>
  <si>
    <t>Муниципальная программа "Градостроительная деятельностьна территории Пограничного муниципального округа"</t>
  </si>
  <si>
    <t>Мероприятия по разработке градостроительной документации</t>
  </si>
  <si>
    <t>3400000000</t>
  </si>
  <si>
    <t>3410140200</t>
  </si>
  <si>
    <t>Мероприятия по энергосбережению и повышению энергетической эффективности систем коммунальной инфраструктуры из средств местного бюджета</t>
  </si>
  <si>
    <t>30001S2270</t>
  </si>
  <si>
    <t>25303S2050</t>
  </si>
  <si>
    <t>261E593140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</si>
  <si>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</si>
  <si>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</si>
  <si>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</si>
  <si>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</si>
  <si>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27401M0820</t>
  </si>
  <si>
    <t>090P5S92190</t>
  </si>
  <si>
    <t>Субсидии на развитие спортивной инфраструктуры, находящейся в муниципальной собственности из средств местного бюджета (НП)</t>
  </si>
  <si>
    <t>Федеральный проект "Учитель будущего"</t>
  </si>
  <si>
    <t>261E500000</t>
  </si>
  <si>
    <t>Субвенции на обеспечение мер социальной поддержки педагогическим работникам муниципальных дошкольных образовательных организаций (НП)</t>
  </si>
  <si>
    <t>262E500000</t>
  </si>
  <si>
    <t xml:space="preserve">Сумма                </t>
  </si>
  <si>
    <t>11.1</t>
  </si>
  <si>
    <t>12.1</t>
  </si>
  <si>
    <t>13.1</t>
  </si>
  <si>
    <t>2</t>
  </si>
  <si>
    <t>3</t>
  </si>
  <si>
    <t>4</t>
  </si>
  <si>
    <t>4.1</t>
  </si>
  <si>
    <t>4.2</t>
  </si>
  <si>
    <t>5</t>
  </si>
  <si>
    <t>5.1</t>
  </si>
  <si>
    <t>5.2</t>
  </si>
  <si>
    <t>6</t>
  </si>
  <si>
    <t>6.1.2</t>
  </si>
  <si>
    <t>6.3.1</t>
  </si>
  <si>
    <t>6.3.2</t>
  </si>
  <si>
    <t>6.3.3</t>
  </si>
  <si>
    <t>6.4</t>
  </si>
  <si>
    <t>6.4.1</t>
  </si>
  <si>
    <t>6.4.2</t>
  </si>
  <si>
    <t>7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</si>
  <si>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</si>
  <si>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</si>
  <si>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</si>
  <si>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</si>
  <si>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</si>
  <si>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</si>
  <si>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</si>
  <si>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</si>
  <si>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7.3</t>
  </si>
  <si>
    <t>7.3.1</t>
  </si>
  <si>
    <t>7.3.2</t>
  </si>
  <si>
    <t>8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</si>
  <si>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</si>
  <si>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</si>
  <si>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</si>
  <si>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</si>
  <si>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Расходы на проектирование, строительство (реконструкцию) автомобильных дорог общего пользования  населенных пунктов за счет средств местного бюджета</t>
  </si>
  <si>
    <t>Строительство и реконструкция (модернизация) объектов питьевого водоснабжения (НП)</t>
  </si>
  <si>
    <t>211G552430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</si>
  <si>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</si>
  <si>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</si>
  <si>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</si>
  <si>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</si>
  <si>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</si>
  <si>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</si>
  <si>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</si>
  <si>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</si>
  <si>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</si>
  <si>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</si>
  <si>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</si>
  <si>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26202L3041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</si>
  <si>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</si>
  <si>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</si>
  <si>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</si>
  <si>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</si>
  <si>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</si>
  <si>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</si>
  <si>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25101S2500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</si>
  <si>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</si>
  <si>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 xml:space="preserve">к муниципальному правовому акту Пограничного </t>
  </si>
  <si>
    <t>от 11.12.2020 № 48-МПА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</si>
</sst>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b/>
      <sz val="10"/>
      <color rgb="FFC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32" fillId="0" borderId="16">
      <alignment horizontal="center" vertical="top" shrinkToFit="1"/>
    </xf>
  </cellStyleXfs>
  <cellXfs count="89">
    <xf numFmtId="0" fontId="0" fillId="0" borderId="0" xfId="0"/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center" wrapText="1" shrinkToFit="1"/>
    </xf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49" fontId="19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49" fontId="27" fillId="0" borderId="13" xfId="18" applyNumberFormat="1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right"/>
    </xf>
    <xf numFmtId="0" fontId="0" fillId="0" borderId="0" xfId="0" applyFont="1" applyFill="1"/>
    <xf numFmtId="0" fontId="25" fillId="0" borderId="1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4" fontId="28" fillId="0" borderId="10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left" vertical="top" wrapText="1"/>
    </xf>
    <xf numFmtId="49" fontId="18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wrapText="1"/>
    </xf>
    <xf numFmtId="0" fontId="30" fillId="0" borderId="10" xfId="0" applyFont="1" applyFill="1" applyBorder="1"/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right" vertical="top" shrinkToFit="1"/>
    </xf>
    <xf numFmtId="4" fontId="29" fillId="0" borderId="14" xfId="0" applyNumberFormat="1" applyFont="1" applyFill="1" applyBorder="1" applyAlignment="1">
      <alignment horizontal="right" vertical="top" shrinkToFit="1"/>
    </xf>
    <xf numFmtId="0" fontId="20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Border="1" applyAlignment="1">
      <alignment wrapText="1"/>
    </xf>
    <xf numFmtId="4" fontId="27" fillId="0" borderId="10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" fontId="24" fillId="0" borderId="0" xfId="0" applyNumberFormat="1" applyFont="1" applyFill="1" applyBorder="1" applyAlignment="1">
      <alignment horizontal="right" vertical="top" shrinkToFit="1"/>
    </xf>
    <xf numFmtId="4" fontId="33" fillId="0" borderId="0" xfId="0" applyNumberFormat="1" applyFont="1" applyFill="1" applyBorder="1" applyAlignment="1">
      <alignment horizontal="right" vertical="top" shrinkToFit="1"/>
    </xf>
    <xf numFmtId="49" fontId="18" fillId="0" borderId="10" xfId="25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>
      <alignment vertical="center" wrapText="1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18" fillId="16" borderId="10" xfId="0" applyNumberFormat="1" applyFont="1" applyFill="1" applyBorder="1" applyAlignment="1">
      <alignment horizontal="center" vertical="center" shrinkToFit="1"/>
    </xf>
    <xf numFmtId="4" fontId="34" fillId="0" borderId="10" xfId="0" applyNumberFormat="1" applyFont="1" applyFill="1" applyBorder="1" applyAlignment="1">
      <alignment horizontal="right" vertical="top" shrinkToFit="1"/>
    </xf>
    <xf numFmtId="49" fontId="27" fillId="0" borderId="10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center" vertical="center" shrinkToFit="1"/>
    </xf>
    <xf numFmtId="4" fontId="28" fillId="0" borderId="0" xfId="0" applyNumberFormat="1" applyFont="1" applyFill="1" applyBorder="1" applyAlignment="1">
      <alignment horizontal="center" vertical="center" shrinkToFit="1"/>
    </xf>
    <xf numFmtId="4" fontId="27" fillId="0" borderId="2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 shrinkToFit="1"/>
    </xf>
    <xf numFmtId="4" fontId="36" fillId="0" borderId="10" xfId="0" applyNumberFormat="1" applyFont="1" applyFill="1" applyBorder="1" applyAlignment="1">
      <alignment horizontal="center" vertical="center" shrinkToFit="1"/>
    </xf>
    <xf numFmtId="4" fontId="37" fillId="0" borderId="10" xfId="0" applyNumberFormat="1" applyFont="1" applyFill="1" applyBorder="1" applyAlignment="1">
      <alignment horizontal="center" vertical="center" shrinkToFit="1"/>
    </xf>
    <xf numFmtId="4" fontId="35" fillId="0" borderId="10" xfId="0" applyNumberFormat="1" applyFont="1" applyFill="1" applyBorder="1" applyAlignment="1">
      <alignment horizontal="center" vertical="center" shrinkToFit="1"/>
    </xf>
    <xf numFmtId="4" fontId="38" fillId="0" borderId="10" xfId="0" applyNumberFormat="1" applyFont="1" applyFill="1" applyBorder="1" applyAlignment="1">
      <alignment horizontal="center" vertical="center" shrinkToFit="1"/>
    </xf>
    <xf numFmtId="0" fontId="39" fillId="15" borderId="0" xfId="0" applyFont="1" applyFill="1"/>
    <xf numFmtId="4" fontId="38" fillId="16" borderId="10" xfId="0" applyNumberFormat="1" applyFont="1" applyFill="1" applyBorder="1" applyAlignment="1">
      <alignment horizontal="center" vertical="center" shrinkToFit="1"/>
    </xf>
    <xf numFmtId="0" fontId="40" fillId="15" borderId="0" xfId="0" applyFont="1" applyFill="1"/>
    <xf numFmtId="4" fontId="38" fillId="0" borderId="20" xfId="0" applyNumberFormat="1" applyFont="1" applyFill="1" applyBorder="1" applyAlignment="1">
      <alignment horizontal="center" vertical="center" shrinkToFit="1"/>
    </xf>
    <xf numFmtId="4" fontId="41" fillId="0" borderId="10" xfId="0" applyNumberFormat="1" applyFont="1" applyFill="1" applyBorder="1" applyAlignment="1">
      <alignment horizontal="center" vertical="center" shrinkToFit="1"/>
    </xf>
    <xf numFmtId="4" fontId="41" fillId="0" borderId="17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Font="1" applyAlignment="1"/>
  </cellXfs>
  <cellStyles count="26">
    <cellStyle name="ex69" xfId="25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 xr:uid="{00000000-0005-0000-0000-000013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"/>
  <sheetViews>
    <sheetView tabSelected="1" zoomScaleNormal="100" workbookViewId="0">
      <selection activeCell="N10" sqref="N10"/>
    </sheetView>
  </sheetViews>
  <sheetFormatPr defaultRowHeight="12.75" outlineLevelRow="1" x14ac:dyDescent="0.2"/>
  <cols>
    <col min="1" max="1" width="7.140625" style="28" customWidth="1"/>
    <col min="2" max="2" width="66.28515625" style="28" customWidth="1"/>
    <col min="3" max="3" width="7.7109375" style="28" customWidth="1"/>
    <col min="4" max="4" width="12.28515625" style="28" customWidth="1"/>
    <col min="5" max="10" width="0" style="28" hidden="1" customWidth="1"/>
    <col min="11" max="11" width="13.7109375" style="28" customWidth="1"/>
    <col min="12" max="16384" width="9.140625" style="10"/>
  </cols>
  <sheetData>
    <row r="1" spans="1:11" ht="18.75" x14ac:dyDescent="0.3">
      <c r="B1" s="10"/>
      <c r="K1" s="49"/>
    </row>
    <row r="3" spans="1:11" s="8" customFormat="1" ht="15.75" x14ac:dyDescent="0.25">
      <c r="A3" s="9"/>
      <c r="B3" s="9"/>
      <c r="C3" s="9"/>
      <c r="D3" s="85" t="s">
        <v>207</v>
      </c>
      <c r="E3" s="85"/>
      <c r="F3" s="85"/>
      <c r="G3" s="85"/>
      <c r="H3" s="85"/>
      <c r="I3" s="85"/>
      <c r="J3" s="85"/>
      <c r="K3" s="85"/>
    </row>
    <row r="4" spans="1:11" s="8" customFormat="1" ht="31.5" customHeight="1" x14ac:dyDescent="0.25">
      <c r="A4" s="9"/>
      <c r="B4" s="9"/>
      <c r="C4" s="86" t="s">
        <v>294</v>
      </c>
      <c r="D4" s="86"/>
      <c r="E4" s="86"/>
      <c r="F4" s="86"/>
      <c r="G4" s="86"/>
      <c r="H4" s="86"/>
      <c r="I4" s="86"/>
      <c r="J4" s="86"/>
      <c r="K4" s="86"/>
    </row>
    <row r="5" spans="1:11" s="8" customFormat="1" ht="16.5" customHeight="1" x14ac:dyDescent="0.25">
      <c r="A5" s="9"/>
      <c r="B5" s="9"/>
      <c r="C5" s="50"/>
      <c r="D5" s="50"/>
      <c r="E5" s="41"/>
      <c r="F5" s="41"/>
      <c r="G5" s="9"/>
      <c r="H5" s="9"/>
      <c r="I5" s="9"/>
      <c r="J5" s="9"/>
      <c r="K5" s="47" t="s">
        <v>204</v>
      </c>
    </row>
    <row r="6" spans="1:11" s="8" customFormat="1" ht="16.5" customHeight="1" x14ac:dyDescent="0.25">
      <c r="A6" s="9"/>
      <c r="B6" s="9"/>
      <c r="C6" s="48"/>
      <c r="D6" s="87" t="s">
        <v>295</v>
      </c>
      <c r="E6" s="88"/>
      <c r="F6" s="88"/>
      <c r="G6" s="88"/>
      <c r="H6" s="88"/>
      <c r="I6" s="88"/>
      <c r="J6" s="88"/>
      <c r="K6" s="88"/>
    </row>
    <row r="7" spans="1:11" s="8" customFormat="1" ht="20.25" customHeight="1" x14ac:dyDescent="0.3">
      <c r="A7" s="83" t="s">
        <v>70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37.5" customHeight="1" x14ac:dyDescent="0.3">
      <c r="A8" s="84" t="s">
        <v>206</v>
      </c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x14ac:dyDescent="0.2">
      <c r="B9" s="11"/>
      <c r="C9" s="11"/>
      <c r="D9" s="11"/>
      <c r="E9" s="42"/>
      <c r="F9" s="42"/>
      <c r="G9" s="42"/>
      <c r="H9" s="42"/>
      <c r="I9" s="42"/>
      <c r="J9" s="42"/>
      <c r="K9" s="30" t="s">
        <v>122</v>
      </c>
    </row>
    <row r="10" spans="1:11" ht="32.25" customHeight="1" x14ac:dyDescent="0.2">
      <c r="A10" s="34" t="s">
        <v>71</v>
      </c>
      <c r="B10" s="12" t="s">
        <v>72</v>
      </c>
      <c r="C10" s="12" t="s">
        <v>73</v>
      </c>
      <c r="D10" s="12" t="s">
        <v>0</v>
      </c>
      <c r="E10" s="43" t="s">
        <v>74</v>
      </c>
      <c r="F10" s="44" t="s">
        <v>74</v>
      </c>
      <c r="G10" s="44" t="s">
        <v>74</v>
      </c>
      <c r="H10" s="44" t="s">
        <v>74</v>
      </c>
      <c r="I10" s="44" t="s">
        <v>74</v>
      </c>
      <c r="J10" s="44" t="s">
        <v>74</v>
      </c>
      <c r="K10" s="12" t="s">
        <v>234</v>
      </c>
    </row>
    <row r="11" spans="1:11" ht="31.5" customHeight="1" outlineLevel="1" x14ac:dyDescent="0.2">
      <c r="A11" s="65">
        <v>1</v>
      </c>
      <c r="B11" s="18" t="s">
        <v>123</v>
      </c>
      <c r="C11" s="17"/>
      <c r="D11" s="19" t="s">
        <v>43</v>
      </c>
      <c r="E11" s="45"/>
      <c r="F11" s="45"/>
      <c r="G11" s="45"/>
      <c r="H11" s="45"/>
      <c r="I11" s="45"/>
      <c r="J11" s="45"/>
      <c r="K11" s="81">
        <f>K12</f>
        <v>1045500</v>
      </c>
    </row>
    <row r="12" spans="1:11" ht="28.5" customHeight="1" outlineLevel="1" x14ac:dyDescent="0.2">
      <c r="A12" s="32" t="s">
        <v>189</v>
      </c>
      <c r="B12" s="14" t="s">
        <v>76</v>
      </c>
      <c r="C12" s="15"/>
      <c r="D12" s="15" t="s">
        <v>77</v>
      </c>
      <c r="E12" s="45"/>
      <c r="F12" s="45"/>
      <c r="G12" s="45"/>
      <c r="H12" s="45"/>
      <c r="I12" s="45"/>
      <c r="J12" s="45"/>
      <c r="K12" s="51">
        <f>K13</f>
        <v>1045500</v>
      </c>
    </row>
    <row r="13" spans="1:11" ht="29.25" customHeight="1" outlineLevel="1" x14ac:dyDescent="0.2">
      <c r="A13" s="36"/>
      <c r="B13" s="5" t="s">
        <v>229</v>
      </c>
      <c r="C13" s="17" t="s">
        <v>67</v>
      </c>
      <c r="D13" s="17" t="s">
        <v>228</v>
      </c>
      <c r="E13" s="45"/>
      <c r="F13" s="45"/>
      <c r="G13" s="45"/>
      <c r="H13" s="45"/>
      <c r="I13" s="45"/>
      <c r="J13" s="45"/>
      <c r="K13" s="53">
        <v>1045500</v>
      </c>
    </row>
    <row r="14" spans="1:11" s="28" customFormat="1" ht="44.25" customHeight="1" outlineLevel="1" x14ac:dyDescent="0.2">
      <c r="A14" s="65" t="s">
        <v>238</v>
      </c>
      <c r="B14" s="13" t="s">
        <v>130</v>
      </c>
      <c r="C14" s="19"/>
      <c r="D14" s="19" t="s">
        <v>125</v>
      </c>
      <c r="E14" s="52" t="e">
        <f>E15</f>
        <v>#REF!</v>
      </c>
      <c r="F14" s="45"/>
      <c r="G14" s="45"/>
      <c r="H14" s="45"/>
      <c r="I14" s="45"/>
      <c r="J14" s="45"/>
      <c r="K14" s="82">
        <f>K15</f>
        <v>700000</v>
      </c>
    </row>
    <row r="15" spans="1:11" s="28" customFormat="1" ht="39.75" customHeight="1" outlineLevel="1" x14ac:dyDescent="0.2">
      <c r="A15" s="32" t="s">
        <v>75</v>
      </c>
      <c r="B15" s="21" t="s">
        <v>126</v>
      </c>
      <c r="C15" s="15" t="s">
        <v>67</v>
      </c>
      <c r="D15" s="15" t="s">
        <v>127</v>
      </c>
      <c r="E15" s="51" t="e">
        <f>E16+#REF!</f>
        <v>#REF!</v>
      </c>
      <c r="F15" s="45"/>
      <c r="G15" s="45"/>
      <c r="H15" s="45"/>
      <c r="I15" s="45"/>
      <c r="J15" s="45"/>
      <c r="K15" s="61">
        <f>K16</f>
        <v>700000</v>
      </c>
    </row>
    <row r="16" spans="1:11" s="28" customFormat="1" ht="39.75" customHeight="1" outlineLevel="1" x14ac:dyDescent="0.2">
      <c r="A16" s="36"/>
      <c r="B16" s="6" t="s">
        <v>128</v>
      </c>
      <c r="C16" s="17" t="s">
        <v>67</v>
      </c>
      <c r="D16" s="17" t="s">
        <v>129</v>
      </c>
      <c r="E16" s="53">
        <v>1912.51</v>
      </c>
      <c r="F16" s="45"/>
      <c r="G16" s="45"/>
      <c r="H16" s="45"/>
      <c r="I16" s="45"/>
      <c r="J16" s="45"/>
      <c r="K16" s="60">
        <v>700000</v>
      </c>
    </row>
    <row r="17" spans="1:15" ht="32.25" customHeight="1" outlineLevel="1" x14ac:dyDescent="0.2">
      <c r="A17" s="65" t="s">
        <v>239</v>
      </c>
      <c r="B17" s="20" t="s">
        <v>131</v>
      </c>
      <c r="C17" s="19"/>
      <c r="D17" s="19" t="s">
        <v>9</v>
      </c>
      <c r="E17" s="45"/>
      <c r="F17" s="45"/>
      <c r="G17" s="45"/>
      <c r="H17" s="45"/>
      <c r="I17" s="45"/>
      <c r="J17" s="45"/>
      <c r="K17" s="75">
        <f>K18</f>
        <v>57488160</v>
      </c>
    </row>
    <row r="18" spans="1:15" ht="32.25" customHeight="1" outlineLevel="1" x14ac:dyDescent="0.2">
      <c r="A18" s="32" t="s">
        <v>124</v>
      </c>
      <c r="B18" s="21" t="s">
        <v>79</v>
      </c>
      <c r="C18" s="15" t="s">
        <v>67</v>
      </c>
      <c r="D18" s="15" t="s">
        <v>80</v>
      </c>
      <c r="E18" s="45"/>
      <c r="F18" s="45"/>
      <c r="G18" s="45"/>
      <c r="H18" s="45"/>
      <c r="I18" s="45"/>
      <c r="J18" s="45"/>
      <c r="K18" s="51">
        <f>K19+K22+K23+K24+K20+K21</f>
        <v>57488160</v>
      </c>
    </row>
    <row r="19" spans="1:15" ht="18" customHeight="1" outlineLevel="1" x14ac:dyDescent="0.2">
      <c r="A19" s="36"/>
      <c r="B19" s="6" t="s">
        <v>81</v>
      </c>
      <c r="C19" s="17" t="s">
        <v>67</v>
      </c>
      <c r="D19" s="17" t="s">
        <v>10</v>
      </c>
      <c r="E19" s="45"/>
      <c r="F19" s="45"/>
      <c r="G19" s="45"/>
      <c r="H19" s="45"/>
      <c r="I19" s="45"/>
      <c r="J19" s="45"/>
      <c r="K19" s="53">
        <v>6426334.7199999997</v>
      </c>
    </row>
    <row r="20" spans="1:15" ht="68.25" customHeight="1" outlineLevel="1" x14ac:dyDescent="0.2">
      <c r="A20" s="36"/>
      <c r="B20" s="6" t="s">
        <v>267</v>
      </c>
      <c r="C20" s="17" t="s">
        <v>67</v>
      </c>
      <c r="D20" s="17" t="s">
        <v>268</v>
      </c>
      <c r="E20" s="45"/>
      <c r="F20" s="45"/>
      <c r="G20" s="45"/>
      <c r="H20" s="45"/>
      <c r="I20" s="45"/>
      <c r="J20" s="45"/>
      <c r="K20" s="76">
        <v>28768000</v>
      </c>
    </row>
    <row r="21" spans="1:15" ht="32.25" customHeight="1" outlineLevel="1" x14ac:dyDescent="0.2">
      <c r="A21" s="36"/>
      <c r="B21" s="6" t="s">
        <v>269</v>
      </c>
      <c r="C21" s="17" t="s">
        <v>67</v>
      </c>
      <c r="D21" s="17" t="s">
        <v>270</v>
      </c>
      <c r="E21" s="45"/>
      <c r="F21" s="45"/>
      <c r="G21" s="45"/>
      <c r="H21" s="45"/>
      <c r="I21" s="45"/>
      <c r="J21" s="45"/>
      <c r="K21" s="76">
        <v>20000000</v>
      </c>
    </row>
    <row r="22" spans="1:15" ht="65.25" customHeight="1" outlineLevel="1" x14ac:dyDescent="0.2">
      <c r="A22" s="36"/>
      <c r="B22" s="6" t="s">
        <v>211</v>
      </c>
      <c r="C22" s="17" t="s">
        <v>67</v>
      </c>
      <c r="D22" s="17" t="s">
        <v>210</v>
      </c>
      <c r="E22" s="45"/>
      <c r="F22" s="45"/>
      <c r="G22" s="45"/>
      <c r="H22" s="45"/>
      <c r="I22" s="45"/>
      <c r="J22" s="45"/>
      <c r="K22" s="53">
        <v>40143.79</v>
      </c>
    </row>
    <row r="23" spans="1:15" ht="28.5" customHeight="1" outlineLevel="1" x14ac:dyDescent="0.2">
      <c r="A23" s="36"/>
      <c r="B23" s="6" t="s">
        <v>213</v>
      </c>
      <c r="C23" s="17" t="s">
        <v>67</v>
      </c>
      <c r="D23" s="17" t="s">
        <v>212</v>
      </c>
      <c r="E23" s="45"/>
      <c r="F23" s="45"/>
      <c r="G23" s="45"/>
      <c r="H23" s="45"/>
      <c r="I23" s="45"/>
      <c r="J23" s="45"/>
      <c r="K23" s="53">
        <v>2200916.94</v>
      </c>
    </row>
    <row r="24" spans="1:15" ht="29.25" customHeight="1" outlineLevel="1" x14ac:dyDescent="0.2">
      <c r="A24" s="36"/>
      <c r="B24" s="6" t="s">
        <v>271</v>
      </c>
      <c r="C24" s="17" t="s">
        <v>67</v>
      </c>
      <c r="D24" s="17" t="s">
        <v>214</v>
      </c>
      <c r="E24" s="45"/>
      <c r="F24" s="45"/>
      <c r="G24" s="45"/>
      <c r="H24" s="45"/>
      <c r="I24" s="45"/>
      <c r="J24" s="45"/>
      <c r="K24" s="53">
        <v>52764.55</v>
      </c>
    </row>
    <row r="25" spans="1:15" ht="40.5" customHeight="1" outlineLevel="1" x14ac:dyDescent="0.2">
      <c r="A25" s="65" t="s">
        <v>240</v>
      </c>
      <c r="B25" s="35" t="s">
        <v>132</v>
      </c>
      <c r="C25" s="19"/>
      <c r="D25" s="19" t="s">
        <v>11</v>
      </c>
      <c r="E25" s="45"/>
      <c r="F25" s="45"/>
      <c r="G25" s="45"/>
      <c r="H25" s="45"/>
      <c r="I25" s="45"/>
      <c r="J25" s="45"/>
      <c r="K25" s="75">
        <f>K31+K26</f>
        <v>155705899.38</v>
      </c>
      <c r="O25" s="77"/>
    </row>
    <row r="26" spans="1:15" ht="28.5" customHeight="1" outlineLevel="1" x14ac:dyDescent="0.2">
      <c r="A26" s="36" t="s">
        <v>241</v>
      </c>
      <c r="B26" s="37" t="s">
        <v>133</v>
      </c>
      <c r="C26" s="17" t="s">
        <v>67</v>
      </c>
      <c r="D26" s="17" t="s">
        <v>12</v>
      </c>
      <c r="E26" s="45"/>
      <c r="F26" s="45"/>
      <c r="G26" s="45"/>
      <c r="H26" s="45"/>
      <c r="I26" s="45"/>
      <c r="J26" s="45"/>
      <c r="K26" s="53">
        <f>K27</f>
        <v>155233030</v>
      </c>
    </row>
    <row r="27" spans="1:15" ht="33" customHeight="1" outlineLevel="1" x14ac:dyDescent="0.2">
      <c r="A27" s="32" t="s">
        <v>190</v>
      </c>
      <c r="B27" s="33" t="s">
        <v>83</v>
      </c>
      <c r="C27" s="15" t="s">
        <v>67</v>
      </c>
      <c r="D27" s="15" t="s">
        <v>84</v>
      </c>
      <c r="E27" s="45"/>
      <c r="F27" s="45"/>
      <c r="G27" s="45"/>
      <c r="H27" s="45"/>
      <c r="I27" s="45"/>
      <c r="J27" s="45"/>
      <c r="K27" s="51">
        <f>K29+K28+K30</f>
        <v>155233030</v>
      </c>
    </row>
    <row r="28" spans="1:15" ht="33" customHeight="1" outlineLevel="1" x14ac:dyDescent="0.2">
      <c r="A28" s="32"/>
      <c r="B28" s="38" t="s">
        <v>55</v>
      </c>
      <c r="C28" s="17" t="s">
        <v>67</v>
      </c>
      <c r="D28" s="17" t="s">
        <v>49</v>
      </c>
      <c r="E28" s="45"/>
      <c r="F28" s="45"/>
      <c r="G28" s="45"/>
      <c r="H28" s="45"/>
      <c r="I28" s="45"/>
      <c r="J28" s="45"/>
      <c r="K28" s="62">
        <v>4863030</v>
      </c>
    </row>
    <row r="29" spans="1:15" ht="28.5" customHeight="1" outlineLevel="1" x14ac:dyDescent="0.2">
      <c r="A29" s="65"/>
      <c r="B29" s="5" t="s">
        <v>134</v>
      </c>
      <c r="C29" s="17" t="s">
        <v>67</v>
      </c>
      <c r="D29" s="1" t="s">
        <v>121</v>
      </c>
      <c r="E29" s="45"/>
      <c r="F29" s="45"/>
      <c r="G29" s="45"/>
      <c r="H29" s="45"/>
      <c r="I29" s="45"/>
      <c r="J29" s="45"/>
      <c r="K29" s="62">
        <v>370000</v>
      </c>
    </row>
    <row r="30" spans="1:15" ht="28.5" customHeight="1" outlineLevel="1" x14ac:dyDescent="0.2">
      <c r="A30" s="65"/>
      <c r="B30" s="5" t="s">
        <v>272</v>
      </c>
      <c r="C30" s="17" t="s">
        <v>67</v>
      </c>
      <c r="D30" s="1" t="s">
        <v>273</v>
      </c>
      <c r="E30" s="45"/>
      <c r="F30" s="45"/>
      <c r="G30" s="45"/>
      <c r="H30" s="45"/>
      <c r="I30" s="45"/>
      <c r="J30" s="45"/>
      <c r="K30" s="78">
        <v>150000000</v>
      </c>
    </row>
    <row r="31" spans="1:15" ht="45" customHeight="1" outlineLevel="1" x14ac:dyDescent="0.2">
      <c r="A31" s="36" t="s">
        <v>242</v>
      </c>
      <c r="B31" s="38" t="s">
        <v>135</v>
      </c>
      <c r="C31" s="17" t="s">
        <v>67</v>
      </c>
      <c r="D31" s="17" t="s">
        <v>50</v>
      </c>
      <c r="E31" s="45"/>
      <c r="F31" s="45"/>
      <c r="G31" s="45"/>
      <c r="H31" s="45"/>
      <c r="I31" s="45"/>
      <c r="J31" s="45"/>
      <c r="K31" s="53">
        <f>K33+K32</f>
        <v>472869.38</v>
      </c>
    </row>
    <row r="32" spans="1:15" ht="33" customHeight="1" outlineLevel="1" x14ac:dyDescent="0.2">
      <c r="A32" s="36"/>
      <c r="B32" s="38" t="s">
        <v>274</v>
      </c>
      <c r="C32" s="17" t="s">
        <v>67</v>
      </c>
      <c r="D32" s="17" t="s">
        <v>275</v>
      </c>
      <c r="E32" s="45"/>
      <c r="F32" s="45"/>
      <c r="G32" s="45"/>
      <c r="H32" s="45"/>
      <c r="I32" s="45"/>
      <c r="J32" s="45"/>
      <c r="K32" s="76">
        <v>412869.38</v>
      </c>
    </row>
    <row r="33" spans="1:11" ht="23.25" customHeight="1" outlineLevel="1" x14ac:dyDescent="0.2">
      <c r="A33" s="66"/>
      <c r="B33" s="38" t="s">
        <v>136</v>
      </c>
      <c r="C33" s="17" t="s">
        <v>67</v>
      </c>
      <c r="D33" s="17" t="s">
        <v>137</v>
      </c>
      <c r="E33" s="45"/>
      <c r="F33" s="45"/>
      <c r="G33" s="45"/>
      <c r="H33" s="45"/>
      <c r="I33" s="45"/>
      <c r="J33" s="45"/>
      <c r="K33" s="53">
        <v>60000</v>
      </c>
    </row>
    <row r="34" spans="1:11" ht="33" customHeight="1" outlineLevel="1" x14ac:dyDescent="0.2">
      <c r="A34" s="65" t="s">
        <v>243</v>
      </c>
      <c r="B34" s="13" t="s">
        <v>138</v>
      </c>
      <c r="C34" s="19"/>
      <c r="D34" s="19" t="s">
        <v>7</v>
      </c>
      <c r="E34" s="45"/>
      <c r="F34" s="45"/>
      <c r="G34" s="45"/>
      <c r="H34" s="45"/>
      <c r="I34" s="45"/>
      <c r="J34" s="45"/>
      <c r="K34" s="81">
        <f>K37+K35</f>
        <v>5288190</v>
      </c>
    </row>
    <row r="35" spans="1:11" ht="18" customHeight="1" outlineLevel="1" x14ac:dyDescent="0.2">
      <c r="A35" s="36" t="s">
        <v>244</v>
      </c>
      <c r="B35" s="5" t="s">
        <v>140</v>
      </c>
      <c r="C35" s="17" t="s">
        <v>67</v>
      </c>
      <c r="D35" s="17" t="s">
        <v>141</v>
      </c>
      <c r="E35" s="45"/>
      <c r="F35" s="45"/>
      <c r="G35" s="45"/>
      <c r="H35" s="45"/>
      <c r="I35" s="45"/>
      <c r="J35" s="45"/>
      <c r="K35" s="53">
        <f>K36</f>
        <v>1937300</v>
      </c>
    </row>
    <row r="36" spans="1:11" ht="33" customHeight="1" outlineLevel="1" x14ac:dyDescent="0.2">
      <c r="A36" s="65"/>
      <c r="B36" s="5" t="s">
        <v>142</v>
      </c>
      <c r="C36" s="17" t="s">
        <v>67</v>
      </c>
      <c r="D36" s="17" t="s">
        <v>143</v>
      </c>
      <c r="E36" s="45"/>
      <c r="F36" s="45"/>
      <c r="G36" s="45"/>
      <c r="H36" s="45"/>
      <c r="I36" s="45"/>
      <c r="J36" s="45"/>
      <c r="K36" s="53">
        <v>1937300</v>
      </c>
    </row>
    <row r="37" spans="1:11" ht="29.85" customHeight="1" outlineLevel="1" x14ac:dyDescent="0.2">
      <c r="A37" s="36" t="s">
        <v>245</v>
      </c>
      <c r="B37" s="2" t="s">
        <v>139</v>
      </c>
      <c r="C37" s="17" t="s">
        <v>67</v>
      </c>
      <c r="D37" s="17" t="s">
        <v>60</v>
      </c>
      <c r="E37" s="45"/>
      <c r="F37" s="45"/>
      <c r="G37" s="45"/>
      <c r="H37" s="45"/>
      <c r="I37" s="45"/>
      <c r="J37" s="45"/>
      <c r="K37" s="53">
        <f>K38</f>
        <v>3350890</v>
      </c>
    </row>
    <row r="38" spans="1:11" ht="27.75" customHeight="1" outlineLevel="1" x14ac:dyDescent="0.2">
      <c r="A38" s="36"/>
      <c r="B38" s="6" t="s">
        <v>4</v>
      </c>
      <c r="C38" s="17" t="s">
        <v>67</v>
      </c>
      <c r="D38" s="17" t="s">
        <v>61</v>
      </c>
      <c r="E38" s="45"/>
      <c r="F38" s="45"/>
      <c r="G38" s="45"/>
      <c r="H38" s="45"/>
      <c r="I38" s="45"/>
      <c r="J38" s="45"/>
      <c r="K38" s="53">
        <v>3350890</v>
      </c>
    </row>
    <row r="39" spans="1:11" ht="36" customHeight="1" outlineLevel="1" x14ac:dyDescent="0.2">
      <c r="A39" s="65" t="s">
        <v>246</v>
      </c>
      <c r="B39" s="35" t="s">
        <v>144</v>
      </c>
      <c r="C39" s="19"/>
      <c r="D39" s="19" t="s">
        <v>29</v>
      </c>
      <c r="E39" s="45"/>
      <c r="F39" s="45"/>
      <c r="G39" s="45"/>
      <c r="H39" s="45"/>
      <c r="I39" s="45"/>
      <c r="J39" s="45"/>
      <c r="K39" s="52">
        <f>K40+K49+K52+K60</f>
        <v>57089371.359999999</v>
      </c>
    </row>
    <row r="40" spans="1:11" ht="27.75" customHeight="1" outlineLevel="1" x14ac:dyDescent="0.2">
      <c r="A40" s="36" t="s">
        <v>195</v>
      </c>
      <c r="B40" s="4" t="s">
        <v>35</v>
      </c>
      <c r="C40" s="17" t="s">
        <v>69</v>
      </c>
      <c r="D40" s="17" t="s">
        <v>88</v>
      </c>
      <c r="E40" s="45"/>
      <c r="F40" s="45"/>
      <c r="G40" s="45"/>
      <c r="H40" s="45"/>
      <c r="I40" s="45"/>
      <c r="J40" s="45"/>
      <c r="K40" s="53">
        <f>K41+K47</f>
        <v>24143338.469999999</v>
      </c>
    </row>
    <row r="41" spans="1:11" ht="21.75" customHeight="1" outlineLevel="1" x14ac:dyDescent="0.2">
      <c r="A41" s="32" t="s">
        <v>78</v>
      </c>
      <c r="B41" s="33" t="s">
        <v>89</v>
      </c>
      <c r="C41" s="15" t="s">
        <v>69</v>
      </c>
      <c r="D41" s="15" t="s">
        <v>90</v>
      </c>
      <c r="E41" s="45"/>
      <c r="F41" s="45"/>
      <c r="G41" s="45"/>
      <c r="H41" s="45"/>
      <c r="I41" s="45"/>
      <c r="J41" s="45"/>
      <c r="K41" s="51">
        <f>K42+K43+K44+K46+K45</f>
        <v>23675838.469999999</v>
      </c>
    </row>
    <row r="42" spans="1:11" ht="27.75" customHeight="1" outlineLevel="1" x14ac:dyDescent="0.2">
      <c r="A42" s="36"/>
      <c r="B42" s="5" t="s">
        <v>36</v>
      </c>
      <c r="C42" s="17" t="s">
        <v>69</v>
      </c>
      <c r="D42" s="17" t="s">
        <v>37</v>
      </c>
      <c r="E42" s="45"/>
      <c r="F42" s="45"/>
      <c r="G42" s="45"/>
      <c r="H42" s="45"/>
      <c r="I42" s="45"/>
      <c r="J42" s="45"/>
      <c r="K42" s="53">
        <v>7774890</v>
      </c>
    </row>
    <row r="43" spans="1:11" ht="27.75" customHeight="1" outlineLevel="1" x14ac:dyDescent="0.2">
      <c r="A43" s="36"/>
      <c r="B43" s="5" t="s">
        <v>145</v>
      </c>
      <c r="C43" s="17" t="s">
        <v>69</v>
      </c>
      <c r="D43" s="17" t="s">
        <v>146</v>
      </c>
      <c r="E43" s="45"/>
      <c r="F43" s="45"/>
      <c r="G43" s="45"/>
      <c r="H43" s="45"/>
      <c r="I43" s="45"/>
      <c r="J43" s="45"/>
      <c r="K43" s="53">
        <v>8790500</v>
      </c>
    </row>
    <row r="44" spans="1:11" ht="27.75" customHeight="1" outlineLevel="1" x14ac:dyDescent="0.2">
      <c r="A44" s="36"/>
      <c r="B44" s="5" t="s">
        <v>147</v>
      </c>
      <c r="C44" s="17" t="s">
        <v>69</v>
      </c>
      <c r="D44" s="17" t="s">
        <v>148</v>
      </c>
      <c r="E44" s="45"/>
      <c r="F44" s="45"/>
      <c r="G44" s="45"/>
      <c r="H44" s="45"/>
      <c r="I44" s="45"/>
      <c r="J44" s="45"/>
      <c r="K44" s="53">
        <v>4603880</v>
      </c>
    </row>
    <row r="45" spans="1:11" ht="27.75" customHeight="1" outlineLevel="1" x14ac:dyDescent="0.2">
      <c r="A45" s="36"/>
      <c r="B45" s="5" t="s">
        <v>290</v>
      </c>
      <c r="C45" s="17" t="s">
        <v>69</v>
      </c>
      <c r="D45" s="17" t="s">
        <v>291</v>
      </c>
      <c r="E45" s="45"/>
      <c r="F45" s="45"/>
      <c r="G45" s="45"/>
      <c r="H45" s="45"/>
      <c r="I45" s="45"/>
      <c r="J45" s="45"/>
      <c r="K45" s="76">
        <v>2428678.4700000002</v>
      </c>
    </row>
    <row r="46" spans="1:11" ht="28.5" customHeight="1" outlineLevel="1" x14ac:dyDescent="0.2">
      <c r="A46" s="36"/>
      <c r="B46" s="5" t="s">
        <v>293</v>
      </c>
      <c r="C46" s="17" t="s">
        <v>69</v>
      </c>
      <c r="D46" s="17" t="s">
        <v>292</v>
      </c>
      <c r="E46" s="45"/>
      <c r="F46" s="45"/>
      <c r="G46" s="45"/>
      <c r="H46" s="45"/>
      <c r="I46" s="45"/>
      <c r="J46" s="45"/>
      <c r="K46" s="53">
        <v>77890</v>
      </c>
    </row>
    <row r="47" spans="1:11" ht="31.5" customHeight="1" outlineLevel="1" x14ac:dyDescent="0.2">
      <c r="A47" s="32" t="s">
        <v>247</v>
      </c>
      <c r="B47" s="14" t="s">
        <v>150</v>
      </c>
      <c r="C47" s="15" t="s">
        <v>69</v>
      </c>
      <c r="D47" s="15" t="s">
        <v>149</v>
      </c>
      <c r="E47" s="54"/>
      <c r="F47" s="54"/>
      <c r="G47" s="54"/>
      <c r="H47" s="54"/>
      <c r="I47" s="54"/>
      <c r="J47" s="54"/>
      <c r="K47" s="51">
        <f>K48</f>
        <v>467500</v>
      </c>
    </row>
    <row r="48" spans="1:11" ht="33.75" customHeight="1" outlineLevel="1" x14ac:dyDescent="0.2">
      <c r="A48" s="36"/>
      <c r="B48" s="5" t="s">
        <v>151</v>
      </c>
      <c r="C48" s="17" t="s">
        <v>69</v>
      </c>
      <c r="D48" s="17" t="s">
        <v>152</v>
      </c>
      <c r="E48" s="45"/>
      <c r="F48" s="45"/>
      <c r="G48" s="45"/>
      <c r="H48" s="45"/>
      <c r="I48" s="45"/>
      <c r="J48" s="45"/>
      <c r="K48" s="53">
        <v>467500</v>
      </c>
    </row>
    <row r="49" spans="1:11" ht="27.75" customHeight="1" outlineLevel="1" x14ac:dyDescent="0.2">
      <c r="A49" s="36" t="s">
        <v>191</v>
      </c>
      <c r="B49" s="4" t="s">
        <v>51</v>
      </c>
      <c r="C49" s="17" t="s">
        <v>69</v>
      </c>
      <c r="D49" s="17" t="s">
        <v>91</v>
      </c>
      <c r="E49" s="45"/>
      <c r="F49" s="45"/>
      <c r="G49" s="45"/>
      <c r="H49" s="45"/>
      <c r="I49" s="45"/>
      <c r="J49" s="45"/>
      <c r="K49" s="53">
        <f>K50</f>
        <v>10000260</v>
      </c>
    </row>
    <row r="50" spans="1:11" ht="27.75" customHeight="1" outlineLevel="1" x14ac:dyDescent="0.2">
      <c r="A50" s="32" t="s">
        <v>192</v>
      </c>
      <c r="B50" s="33" t="s">
        <v>92</v>
      </c>
      <c r="C50" s="15" t="s">
        <v>69</v>
      </c>
      <c r="D50" s="15" t="s">
        <v>93</v>
      </c>
      <c r="E50" s="45"/>
      <c r="F50" s="45"/>
      <c r="G50" s="45"/>
      <c r="H50" s="45"/>
      <c r="I50" s="45"/>
      <c r="J50" s="45"/>
      <c r="K50" s="51">
        <f>K51</f>
        <v>10000260</v>
      </c>
    </row>
    <row r="51" spans="1:11" ht="27.75" customHeight="1" outlineLevel="1" x14ac:dyDescent="0.2">
      <c r="A51" s="36"/>
      <c r="B51" s="5" t="s">
        <v>30</v>
      </c>
      <c r="C51" s="17" t="s">
        <v>69</v>
      </c>
      <c r="D51" s="17" t="s">
        <v>31</v>
      </c>
      <c r="E51" s="45"/>
      <c r="F51" s="45"/>
      <c r="G51" s="45"/>
      <c r="H51" s="45"/>
      <c r="I51" s="45"/>
      <c r="J51" s="45"/>
      <c r="K51" s="53">
        <v>10000260</v>
      </c>
    </row>
    <row r="52" spans="1:11" ht="27.75" customHeight="1" outlineLevel="1" x14ac:dyDescent="0.2">
      <c r="A52" s="36" t="s">
        <v>193</v>
      </c>
      <c r="B52" s="4" t="s">
        <v>38</v>
      </c>
      <c r="C52" s="17" t="s">
        <v>69</v>
      </c>
      <c r="D52" s="17" t="s">
        <v>39</v>
      </c>
      <c r="E52" s="45"/>
      <c r="F52" s="45"/>
      <c r="G52" s="45"/>
      <c r="H52" s="45"/>
      <c r="I52" s="45"/>
      <c r="J52" s="45"/>
      <c r="K52" s="53">
        <f>K53+K55+K58</f>
        <v>9810922.8900000006</v>
      </c>
    </row>
    <row r="53" spans="1:11" ht="27.75" customHeight="1" outlineLevel="1" x14ac:dyDescent="0.2">
      <c r="A53" s="32" t="s">
        <v>248</v>
      </c>
      <c r="B53" s="33" t="s">
        <v>94</v>
      </c>
      <c r="C53" s="15" t="s">
        <v>69</v>
      </c>
      <c r="D53" s="15" t="s">
        <v>95</v>
      </c>
      <c r="E53" s="45"/>
      <c r="F53" s="45"/>
      <c r="G53" s="45"/>
      <c r="H53" s="45"/>
      <c r="I53" s="45"/>
      <c r="J53" s="45"/>
      <c r="K53" s="51">
        <f>K54</f>
        <v>9476280</v>
      </c>
    </row>
    <row r="54" spans="1:11" ht="27.75" customHeight="1" outlineLevel="1" x14ac:dyDescent="0.2">
      <c r="A54" s="36"/>
      <c r="B54" s="5" t="s">
        <v>40</v>
      </c>
      <c r="C54" s="17" t="s">
        <v>69</v>
      </c>
      <c r="D54" s="17" t="s">
        <v>41</v>
      </c>
      <c r="E54" s="45"/>
      <c r="F54" s="45"/>
      <c r="G54" s="45"/>
      <c r="H54" s="45"/>
      <c r="I54" s="45"/>
      <c r="J54" s="45"/>
      <c r="K54" s="53">
        <v>9476280</v>
      </c>
    </row>
    <row r="55" spans="1:11" ht="27.75" customHeight="1" outlineLevel="1" x14ac:dyDescent="0.2">
      <c r="A55" s="32" t="s">
        <v>249</v>
      </c>
      <c r="B55" s="14" t="s">
        <v>154</v>
      </c>
      <c r="C55" s="15" t="s">
        <v>69</v>
      </c>
      <c r="D55" s="15" t="s">
        <v>155</v>
      </c>
      <c r="E55" s="56"/>
      <c r="F55" s="56"/>
      <c r="G55" s="56"/>
      <c r="H55" s="56"/>
      <c r="I55" s="56"/>
      <c r="J55" s="56"/>
      <c r="K55" s="51">
        <f>K57+K56</f>
        <v>231142.89</v>
      </c>
    </row>
    <row r="56" spans="1:11" ht="27.75" customHeight="1" outlineLevel="1" x14ac:dyDescent="0.2">
      <c r="A56" s="32"/>
      <c r="B56" s="5" t="s">
        <v>288</v>
      </c>
      <c r="C56" s="17" t="s">
        <v>69</v>
      </c>
      <c r="D56" s="17" t="s">
        <v>289</v>
      </c>
      <c r="E56" s="55"/>
      <c r="F56" s="55"/>
      <c r="G56" s="55"/>
      <c r="H56" s="55"/>
      <c r="I56" s="55"/>
      <c r="J56" s="55"/>
      <c r="K56" s="76">
        <v>226442.89</v>
      </c>
    </row>
    <row r="57" spans="1:11" ht="27.75" customHeight="1" outlineLevel="1" x14ac:dyDescent="0.2">
      <c r="A57" s="36"/>
      <c r="B57" s="5" t="s">
        <v>156</v>
      </c>
      <c r="C57" s="17" t="s">
        <v>69</v>
      </c>
      <c r="D57" s="17" t="s">
        <v>157</v>
      </c>
      <c r="E57" s="55"/>
      <c r="F57" s="55"/>
      <c r="G57" s="55"/>
      <c r="H57" s="55"/>
      <c r="I57" s="55"/>
      <c r="J57" s="55"/>
      <c r="K57" s="53">
        <v>4700</v>
      </c>
    </row>
    <row r="58" spans="1:11" ht="27.75" customHeight="1" outlineLevel="1" x14ac:dyDescent="0.2">
      <c r="A58" s="32" t="s">
        <v>250</v>
      </c>
      <c r="B58" s="14" t="s">
        <v>153</v>
      </c>
      <c r="C58" s="15" t="s">
        <v>69</v>
      </c>
      <c r="D58" s="15" t="s">
        <v>158</v>
      </c>
      <c r="E58" s="56"/>
      <c r="F58" s="56"/>
      <c r="G58" s="56"/>
      <c r="H58" s="56"/>
      <c r="I58" s="56"/>
      <c r="J58" s="56"/>
      <c r="K58" s="51">
        <f>K59</f>
        <v>103500</v>
      </c>
    </row>
    <row r="59" spans="1:11" ht="27.75" customHeight="1" outlineLevel="1" x14ac:dyDescent="0.2">
      <c r="A59" s="36"/>
      <c r="B59" s="5" t="s">
        <v>151</v>
      </c>
      <c r="C59" s="17" t="s">
        <v>69</v>
      </c>
      <c r="D59" s="17" t="s">
        <v>221</v>
      </c>
      <c r="E59" s="55"/>
      <c r="F59" s="55"/>
      <c r="G59" s="55"/>
      <c r="H59" s="55"/>
      <c r="I59" s="55"/>
      <c r="J59" s="55"/>
      <c r="K59" s="53">
        <v>103500</v>
      </c>
    </row>
    <row r="60" spans="1:11" ht="34.5" customHeight="1" x14ac:dyDescent="0.2">
      <c r="A60" s="36" t="s">
        <v>251</v>
      </c>
      <c r="B60" s="5" t="s">
        <v>57</v>
      </c>
      <c r="C60" s="17" t="s">
        <v>69</v>
      </c>
      <c r="D60" s="17" t="s">
        <v>58</v>
      </c>
      <c r="K60" s="53">
        <f>K61+K64</f>
        <v>13134850</v>
      </c>
    </row>
    <row r="61" spans="1:11" ht="33.75" customHeight="1" x14ac:dyDescent="0.2">
      <c r="A61" s="32" t="s">
        <v>252</v>
      </c>
      <c r="B61" s="14" t="s">
        <v>96</v>
      </c>
      <c r="C61" s="15" t="s">
        <v>69</v>
      </c>
      <c r="D61" s="15" t="s">
        <v>159</v>
      </c>
      <c r="K61" s="51">
        <f>K62+K63</f>
        <v>11826850</v>
      </c>
    </row>
    <row r="62" spans="1:11" ht="25.5" x14ac:dyDescent="0.2">
      <c r="A62" s="67"/>
      <c r="B62" s="5" t="s">
        <v>1</v>
      </c>
      <c r="C62" s="17" t="s">
        <v>67</v>
      </c>
      <c r="D62" s="17" t="s">
        <v>44</v>
      </c>
      <c r="K62" s="53">
        <v>1898400</v>
      </c>
    </row>
    <row r="63" spans="1:11" ht="25.5" x14ac:dyDescent="0.2">
      <c r="A63" s="67"/>
      <c r="B63" s="5" t="s">
        <v>8</v>
      </c>
      <c r="C63" s="17" t="s">
        <v>69</v>
      </c>
      <c r="D63" s="17" t="s">
        <v>45</v>
      </c>
      <c r="K63" s="53">
        <v>9928450</v>
      </c>
    </row>
    <row r="64" spans="1:11" x14ac:dyDescent="0.2">
      <c r="A64" s="32" t="s">
        <v>253</v>
      </c>
      <c r="B64" s="14" t="s">
        <v>118</v>
      </c>
      <c r="C64" s="15" t="s">
        <v>69</v>
      </c>
      <c r="D64" s="15" t="s">
        <v>120</v>
      </c>
      <c r="K64" s="51">
        <f>K65</f>
        <v>1308000</v>
      </c>
    </row>
    <row r="65" spans="1:11" ht="25.5" x14ac:dyDescent="0.2">
      <c r="A65" s="67"/>
      <c r="B65" s="5" t="s">
        <v>119</v>
      </c>
      <c r="C65" s="17" t="s">
        <v>69</v>
      </c>
      <c r="D65" s="1" t="s">
        <v>66</v>
      </c>
      <c r="K65" s="53">
        <v>1308000</v>
      </c>
    </row>
    <row r="66" spans="1:11" ht="35.85" customHeight="1" outlineLevel="1" x14ac:dyDescent="0.2">
      <c r="A66" s="65" t="s">
        <v>254</v>
      </c>
      <c r="B66" s="35" t="s">
        <v>160</v>
      </c>
      <c r="C66" s="19"/>
      <c r="D66" s="19" t="s">
        <v>13</v>
      </c>
      <c r="E66" s="45"/>
      <c r="F66" s="45"/>
      <c r="G66" s="45"/>
      <c r="H66" s="45"/>
      <c r="I66" s="45"/>
      <c r="J66" s="45"/>
      <c r="K66" s="52">
        <f>K67+K77+K90+K95</f>
        <v>354327246.38999999</v>
      </c>
    </row>
    <row r="67" spans="1:11" ht="24" customHeight="1" outlineLevel="1" x14ac:dyDescent="0.2">
      <c r="A67" s="36" t="s">
        <v>82</v>
      </c>
      <c r="B67" s="38" t="s">
        <v>14</v>
      </c>
      <c r="C67" s="17" t="s">
        <v>68</v>
      </c>
      <c r="D67" s="17" t="s">
        <v>15</v>
      </c>
      <c r="E67" s="45"/>
      <c r="F67" s="45"/>
      <c r="G67" s="45"/>
      <c r="H67" s="45"/>
      <c r="I67" s="45"/>
      <c r="J67" s="45"/>
      <c r="K67" s="53">
        <f>K68+K71+K73+K75</f>
        <v>82582629</v>
      </c>
    </row>
    <row r="68" spans="1:11" ht="30.75" customHeight="1" outlineLevel="1" x14ac:dyDescent="0.2">
      <c r="A68" s="32" t="s">
        <v>255</v>
      </c>
      <c r="B68" s="33" t="s">
        <v>98</v>
      </c>
      <c r="C68" s="15" t="s">
        <v>68</v>
      </c>
      <c r="D68" s="15" t="s">
        <v>99</v>
      </c>
      <c r="E68" s="45"/>
      <c r="F68" s="45"/>
      <c r="G68" s="45"/>
      <c r="H68" s="45"/>
      <c r="I68" s="45"/>
      <c r="J68" s="45"/>
      <c r="K68" s="51">
        <f>K70+K69</f>
        <v>80368819</v>
      </c>
    </row>
    <row r="69" spans="1:11" ht="35.85" customHeight="1" outlineLevel="1" x14ac:dyDescent="0.2">
      <c r="A69" s="66"/>
      <c r="B69" s="38" t="s">
        <v>17</v>
      </c>
      <c r="C69" s="17" t="s">
        <v>68</v>
      </c>
      <c r="D69" s="17" t="s">
        <v>18</v>
      </c>
      <c r="E69" s="45"/>
      <c r="F69" s="45"/>
      <c r="G69" s="45"/>
      <c r="H69" s="45"/>
      <c r="I69" s="45"/>
      <c r="J69" s="45"/>
      <c r="K69" s="53">
        <v>34836210</v>
      </c>
    </row>
    <row r="70" spans="1:11" ht="45.75" customHeight="1" outlineLevel="1" x14ac:dyDescent="0.2">
      <c r="A70" s="66"/>
      <c r="B70" s="38" t="s">
        <v>2</v>
      </c>
      <c r="C70" s="17" t="s">
        <v>68</v>
      </c>
      <c r="D70" s="17" t="s">
        <v>16</v>
      </c>
      <c r="E70" s="45"/>
      <c r="F70" s="45"/>
      <c r="G70" s="45"/>
      <c r="H70" s="45"/>
      <c r="I70" s="45"/>
      <c r="J70" s="45"/>
      <c r="K70" s="76">
        <v>45532609</v>
      </c>
    </row>
    <row r="71" spans="1:11" ht="30" customHeight="1" outlineLevel="1" x14ac:dyDescent="0.2">
      <c r="A71" s="32" t="s">
        <v>256</v>
      </c>
      <c r="B71" s="33" t="s">
        <v>100</v>
      </c>
      <c r="C71" s="15" t="s">
        <v>68</v>
      </c>
      <c r="D71" s="15" t="s">
        <v>101</v>
      </c>
      <c r="E71" s="45"/>
      <c r="F71" s="45"/>
      <c r="G71" s="45"/>
      <c r="H71" s="45"/>
      <c r="I71" s="45"/>
      <c r="J71" s="45"/>
      <c r="K71" s="51">
        <f>K72</f>
        <v>1737450</v>
      </c>
    </row>
    <row r="72" spans="1:11" ht="24" customHeight="1" outlineLevel="1" x14ac:dyDescent="0.2">
      <c r="A72" s="66"/>
      <c r="B72" s="38" t="s">
        <v>56</v>
      </c>
      <c r="C72" s="17" t="s">
        <v>68</v>
      </c>
      <c r="D72" s="17" t="s">
        <v>20</v>
      </c>
      <c r="E72" s="45"/>
      <c r="F72" s="45"/>
      <c r="G72" s="45"/>
      <c r="H72" s="45"/>
      <c r="I72" s="45"/>
      <c r="J72" s="45"/>
      <c r="K72" s="53">
        <v>1737450</v>
      </c>
    </row>
    <row r="73" spans="1:11" ht="29.25" customHeight="1" outlineLevel="1" x14ac:dyDescent="0.2">
      <c r="A73" s="64" t="s">
        <v>257</v>
      </c>
      <c r="B73" s="33" t="s">
        <v>162</v>
      </c>
      <c r="C73" s="15" t="s">
        <v>68</v>
      </c>
      <c r="D73" s="15" t="s">
        <v>161</v>
      </c>
      <c r="E73" s="54"/>
      <c r="F73" s="54"/>
      <c r="G73" s="54"/>
      <c r="H73" s="54"/>
      <c r="I73" s="54"/>
      <c r="J73" s="54"/>
      <c r="K73" s="51">
        <f>K74</f>
        <v>96360</v>
      </c>
    </row>
    <row r="74" spans="1:11" ht="40.5" customHeight="1" outlineLevel="1" x14ac:dyDescent="0.2">
      <c r="A74" s="66"/>
      <c r="B74" s="38" t="s">
        <v>163</v>
      </c>
      <c r="C74" s="17" t="s">
        <v>68</v>
      </c>
      <c r="D74" s="17" t="s">
        <v>164</v>
      </c>
      <c r="E74" s="45"/>
      <c r="F74" s="45"/>
      <c r="G74" s="45"/>
      <c r="H74" s="45"/>
      <c r="I74" s="45"/>
      <c r="J74" s="45"/>
      <c r="K74" s="53">
        <v>96360</v>
      </c>
    </row>
    <row r="75" spans="1:11" ht="31.5" customHeight="1" outlineLevel="1" x14ac:dyDescent="0.2">
      <c r="A75" s="64" t="s">
        <v>258</v>
      </c>
      <c r="B75" s="33" t="s">
        <v>230</v>
      </c>
      <c r="C75" s="15" t="s">
        <v>68</v>
      </c>
      <c r="D75" s="15" t="s">
        <v>231</v>
      </c>
      <c r="E75" s="54"/>
      <c r="F75" s="54"/>
      <c r="G75" s="54"/>
      <c r="H75" s="54"/>
      <c r="I75" s="54"/>
      <c r="J75" s="54"/>
      <c r="K75" s="51">
        <f>K76</f>
        <v>380000</v>
      </c>
    </row>
    <row r="76" spans="1:11" ht="31.5" customHeight="1" outlineLevel="1" x14ac:dyDescent="0.2">
      <c r="A76" s="66"/>
      <c r="B76" s="38" t="s">
        <v>232</v>
      </c>
      <c r="C76" s="17" t="s">
        <v>68</v>
      </c>
      <c r="D76" s="17" t="s">
        <v>222</v>
      </c>
      <c r="E76" s="45"/>
      <c r="F76" s="45"/>
      <c r="G76" s="45"/>
      <c r="H76" s="45"/>
      <c r="I76" s="45"/>
      <c r="J76" s="45"/>
      <c r="K76" s="76">
        <v>380000</v>
      </c>
    </row>
    <row r="77" spans="1:11" ht="18.75" customHeight="1" outlineLevel="1" x14ac:dyDescent="0.2">
      <c r="A77" s="36" t="s">
        <v>194</v>
      </c>
      <c r="B77" s="38" t="s">
        <v>21</v>
      </c>
      <c r="C77" s="17" t="s">
        <v>68</v>
      </c>
      <c r="D77" s="17" t="s">
        <v>102</v>
      </c>
      <c r="E77" s="45"/>
      <c r="F77" s="45"/>
      <c r="G77" s="45"/>
      <c r="H77" s="45"/>
      <c r="I77" s="45"/>
      <c r="J77" s="45"/>
      <c r="K77" s="53">
        <f>K78+K82+K85+K88</f>
        <v>235810694.38999999</v>
      </c>
    </row>
    <row r="78" spans="1:11" ht="35.85" customHeight="1" outlineLevel="1" x14ac:dyDescent="0.2">
      <c r="A78" s="32" t="s">
        <v>259</v>
      </c>
      <c r="B78" s="33" t="s">
        <v>103</v>
      </c>
      <c r="C78" s="15" t="s">
        <v>68</v>
      </c>
      <c r="D78" s="15" t="s">
        <v>104</v>
      </c>
      <c r="E78" s="45"/>
      <c r="F78" s="45"/>
      <c r="G78" s="45"/>
      <c r="H78" s="45"/>
      <c r="I78" s="45"/>
      <c r="J78" s="45"/>
      <c r="K78" s="51">
        <f>K80+K81+K79</f>
        <v>209589816</v>
      </c>
    </row>
    <row r="79" spans="1:11" ht="42" customHeight="1" outlineLevel="1" x14ac:dyDescent="0.2">
      <c r="A79" s="32"/>
      <c r="B79" s="38" t="s">
        <v>282</v>
      </c>
      <c r="C79" s="17" t="s">
        <v>68</v>
      </c>
      <c r="D79" s="17" t="s">
        <v>283</v>
      </c>
      <c r="E79" s="45"/>
      <c r="F79" s="45"/>
      <c r="G79" s="45"/>
      <c r="H79" s="45"/>
      <c r="I79" s="45"/>
      <c r="J79" s="45"/>
      <c r="K79" s="76">
        <v>16848000</v>
      </c>
    </row>
    <row r="80" spans="1:11" ht="35.85" customHeight="1" outlineLevel="1" x14ac:dyDescent="0.2">
      <c r="A80" s="66"/>
      <c r="B80" s="38" t="s">
        <v>22</v>
      </c>
      <c r="C80" s="17" t="s">
        <v>68</v>
      </c>
      <c r="D80" s="17" t="s">
        <v>23</v>
      </c>
      <c r="E80" s="45"/>
      <c r="F80" s="45"/>
      <c r="G80" s="45"/>
      <c r="H80" s="45"/>
      <c r="I80" s="45"/>
      <c r="J80" s="45"/>
      <c r="K80" s="53">
        <v>62709400</v>
      </c>
    </row>
    <row r="81" spans="1:11" ht="50.25" customHeight="1" outlineLevel="1" x14ac:dyDescent="0.2">
      <c r="A81" s="66"/>
      <c r="B81" s="38" t="s">
        <v>105</v>
      </c>
      <c r="C81" s="17" t="s">
        <v>68</v>
      </c>
      <c r="D81" s="17" t="s">
        <v>24</v>
      </c>
      <c r="E81" s="45"/>
      <c r="F81" s="45"/>
      <c r="G81" s="45"/>
      <c r="H81" s="45"/>
      <c r="I81" s="45"/>
      <c r="J81" s="45"/>
      <c r="K81" s="76">
        <v>130032416</v>
      </c>
    </row>
    <row r="82" spans="1:11" ht="33.75" customHeight="1" outlineLevel="1" x14ac:dyDescent="0.2">
      <c r="A82" s="32" t="s">
        <v>260</v>
      </c>
      <c r="B82" s="33" t="s">
        <v>106</v>
      </c>
      <c r="C82" s="15" t="s">
        <v>68</v>
      </c>
      <c r="D82" s="15" t="s">
        <v>107</v>
      </c>
      <c r="E82" s="45"/>
      <c r="F82" s="45"/>
      <c r="G82" s="45"/>
      <c r="H82" s="45"/>
      <c r="I82" s="45"/>
      <c r="J82" s="45"/>
      <c r="K82" s="51">
        <f>K83+K84</f>
        <v>20319750</v>
      </c>
    </row>
    <row r="83" spans="1:11" ht="23.85" customHeight="1" outlineLevel="1" x14ac:dyDescent="0.2">
      <c r="A83" s="66"/>
      <c r="B83" s="38" t="s">
        <v>19</v>
      </c>
      <c r="C83" s="17" t="s">
        <v>68</v>
      </c>
      <c r="D83" s="17" t="s">
        <v>52</v>
      </c>
      <c r="E83" s="45"/>
      <c r="F83" s="45"/>
      <c r="G83" s="45"/>
      <c r="H83" s="45"/>
      <c r="I83" s="45"/>
      <c r="J83" s="45"/>
      <c r="K83" s="53">
        <v>381300</v>
      </c>
    </row>
    <row r="84" spans="1:11" ht="56.25" customHeight="1" outlineLevel="1" x14ac:dyDescent="0.2">
      <c r="A84" s="66"/>
      <c r="B84" s="38" t="s">
        <v>284</v>
      </c>
      <c r="C84" s="17" t="s">
        <v>68</v>
      </c>
      <c r="D84" s="17" t="s">
        <v>285</v>
      </c>
      <c r="E84" s="45"/>
      <c r="F84" s="45"/>
      <c r="G84" s="45"/>
      <c r="H84" s="45"/>
      <c r="I84" s="45"/>
      <c r="J84" s="45"/>
      <c r="K84" s="76">
        <v>19938450</v>
      </c>
    </row>
    <row r="85" spans="1:11" s="28" customFormat="1" ht="27.75" customHeight="1" outlineLevel="1" x14ac:dyDescent="0.2">
      <c r="A85" s="32" t="s">
        <v>261</v>
      </c>
      <c r="B85" s="33" t="s">
        <v>165</v>
      </c>
      <c r="C85" s="15" t="s">
        <v>68</v>
      </c>
      <c r="D85" s="15" t="s">
        <v>166</v>
      </c>
      <c r="E85" s="31" t="e">
        <f>#REF!+#REF!+E86+#REF!</f>
        <v>#REF!</v>
      </c>
      <c r="F85" s="45"/>
      <c r="G85" s="45"/>
      <c r="H85" s="45"/>
      <c r="I85" s="45"/>
      <c r="J85" s="45"/>
      <c r="K85" s="59">
        <f>K86+K87</f>
        <v>4101128.39</v>
      </c>
    </row>
    <row r="86" spans="1:11" s="28" customFormat="1" ht="27" customHeight="1" outlineLevel="1" x14ac:dyDescent="0.2">
      <c r="A86" s="32"/>
      <c r="B86" s="6" t="s">
        <v>168</v>
      </c>
      <c r="C86" s="17" t="s">
        <v>68</v>
      </c>
      <c r="D86" s="57" t="s">
        <v>167</v>
      </c>
      <c r="E86" s="3">
        <v>105.62</v>
      </c>
      <c r="F86" s="45"/>
      <c r="G86" s="45"/>
      <c r="H86" s="45"/>
      <c r="I86" s="45"/>
      <c r="J86" s="45"/>
      <c r="K86" s="60">
        <v>504670</v>
      </c>
    </row>
    <row r="87" spans="1:11" s="28" customFormat="1" ht="45.75" customHeight="1" outlineLevel="1" x14ac:dyDescent="0.2">
      <c r="A87" s="32"/>
      <c r="B87" s="6" t="s">
        <v>286</v>
      </c>
      <c r="C87" s="17" t="s">
        <v>68</v>
      </c>
      <c r="D87" s="57" t="s">
        <v>287</v>
      </c>
      <c r="E87" s="69"/>
      <c r="F87" s="45"/>
      <c r="G87" s="45"/>
      <c r="H87" s="45"/>
      <c r="I87" s="45"/>
      <c r="J87" s="45"/>
      <c r="K87" s="80">
        <v>3596458.39</v>
      </c>
    </row>
    <row r="88" spans="1:11" s="28" customFormat="1" ht="33" customHeight="1" outlineLevel="1" x14ac:dyDescent="0.2">
      <c r="A88" s="64" t="s">
        <v>262</v>
      </c>
      <c r="B88" s="33" t="s">
        <v>230</v>
      </c>
      <c r="C88" s="15" t="s">
        <v>68</v>
      </c>
      <c r="D88" s="15" t="s">
        <v>233</v>
      </c>
      <c r="E88" s="70"/>
      <c r="F88" s="54"/>
      <c r="G88" s="54"/>
      <c r="H88" s="54"/>
      <c r="I88" s="54"/>
      <c r="J88" s="54"/>
      <c r="K88" s="71">
        <f>K89</f>
        <v>1800000</v>
      </c>
    </row>
    <row r="89" spans="1:11" s="28" customFormat="1" ht="33" customHeight="1" outlineLevel="1" x14ac:dyDescent="0.2">
      <c r="A89" s="66"/>
      <c r="B89" s="38" t="s">
        <v>170</v>
      </c>
      <c r="C89" s="17" t="s">
        <v>68</v>
      </c>
      <c r="D89" s="17" t="s">
        <v>169</v>
      </c>
      <c r="E89" s="69"/>
      <c r="F89" s="45"/>
      <c r="G89" s="45"/>
      <c r="H89" s="45"/>
      <c r="I89" s="45"/>
      <c r="J89" s="45"/>
      <c r="K89" s="80">
        <v>1800000</v>
      </c>
    </row>
    <row r="90" spans="1:11" ht="35.85" customHeight="1" outlineLevel="1" x14ac:dyDescent="0.2">
      <c r="A90" s="36" t="s">
        <v>263</v>
      </c>
      <c r="B90" s="38" t="s">
        <v>25</v>
      </c>
      <c r="C90" s="17" t="s">
        <v>68</v>
      </c>
      <c r="D90" s="17" t="s">
        <v>26</v>
      </c>
      <c r="E90" s="45"/>
      <c r="F90" s="45"/>
      <c r="G90" s="45"/>
      <c r="H90" s="45"/>
      <c r="I90" s="45"/>
      <c r="J90" s="45"/>
      <c r="K90" s="53">
        <f>K91+K93</f>
        <v>18540674</v>
      </c>
    </row>
    <row r="91" spans="1:11" ht="35.85" customHeight="1" outlineLevel="1" x14ac:dyDescent="0.2">
      <c r="A91" s="32" t="s">
        <v>264</v>
      </c>
      <c r="B91" s="33" t="s">
        <v>108</v>
      </c>
      <c r="C91" s="15" t="s">
        <v>68</v>
      </c>
      <c r="D91" s="15" t="s">
        <v>109</v>
      </c>
      <c r="E91" s="45"/>
      <c r="F91" s="45"/>
      <c r="G91" s="45"/>
      <c r="H91" s="45"/>
      <c r="I91" s="45"/>
      <c r="J91" s="45"/>
      <c r="K91" s="51">
        <f>K92</f>
        <v>16331160</v>
      </c>
    </row>
    <row r="92" spans="1:11" ht="35.85" customHeight="1" outlineLevel="1" x14ac:dyDescent="0.2">
      <c r="A92" s="66"/>
      <c r="B92" s="38" t="s">
        <v>27</v>
      </c>
      <c r="C92" s="17" t="s">
        <v>68</v>
      </c>
      <c r="D92" s="17" t="s">
        <v>28</v>
      </c>
      <c r="E92" s="45"/>
      <c r="F92" s="45"/>
      <c r="G92" s="45"/>
      <c r="H92" s="45"/>
      <c r="I92" s="45"/>
      <c r="J92" s="45"/>
      <c r="K92" s="53">
        <v>16331160</v>
      </c>
    </row>
    <row r="93" spans="1:11" ht="35.85" customHeight="1" outlineLevel="1" x14ac:dyDescent="0.2">
      <c r="A93" s="32" t="s">
        <v>265</v>
      </c>
      <c r="B93" s="33" t="s">
        <v>110</v>
      </c>
      <c r="C93" s="15" t="s">
        <v>68</v>
      </c>
      <c r="D93" s="15" t="s">
        <v>111</v>
      </c>
      <c r="E93" s="45"/>
      <c r="F93" s="45"/>
      <c r="G93" s="45"/>
      <c r="H93" s="45"/>
      <c r="I93" s="45"/>
      <c r="J93" s="45"/>
      <c r="K93" s="51">
        <f>K94</f>
        <v>2209514</v>
      </c>
    </row>
    <row r="94" spans="1:11" ht="35.85" customHeight="1" outlineLevel="1" x14ac:dyDescent="0.2">
      <c r="A94" s="66"/>
      <c r="B94" s="38" t="s">
        <v>3</v>
      </c>
      <c r="C94" s="17" t="s">
        <v>68</v>
      </c>
      <c r="D94" s="17" t="s">
        <v>32</v>
      </c>
      <c r="E94" s="45"/>
      <c r="F94" s="45"/>
      <c r="G94" s="45"/>
      <c r="H94" s="45"/>
      <c r="I94" s="45"/>
      <c r="J94" s="45"/>
      <c r="K94" s="76">
        <v>2209514</v>
      </c>
    </row>
    <row r="95" spans="1:11" ht="30" customHeight="1" outlineLevel="1" x14ac:dyDescent="0.2">
      <c r="A95" s="66"/>
      <c r="B95" s="38" t="s">
        <v>53</v>
      </c>
      <c r="C95" s="17" t="s">
        <v>68</v>
      </c>
      <c r="D95" s="17" t="s">
        <v>54</v>
      </c>
      <c r="E95" s="45"/>
      <c r="F95" s="45"/>
      <c r="G95" s="45"/>
      <c r="H95" s="45"/>
      <c r="I95" s="45"/>
      <c r="J95" s="45"/>
      <c r="K95" s="53">
        <f>K96+K97+K98</f>
        <v>17393249</v>
      </c>
    </row>
    <row r="96" spans="1:11" ht="37.5" customHeight="1" outlineLevel="1" x14ac:dyDescent="0.2">
      <c r="A96" s="66"/>
      <c r="B96" s="38" t="s">
        <v>1</v>
      </c>
      <c r="C96" s="17" t="s">
        <v>67</v>
      </c>
      <c r="D96" s="17" t="s">
        <v>34</v>
      </c>
      <c r="E96" s="45"/>
      <c r="F96" s="45"/>
      <c r="G96" s="45"/>
      <c r="H96" s="45"/>
      <c r="I96" s="45"/>
      <c r="J96" s="45"/>
      <c r="K96" s="53">
        <v>3273200</v>
      </c>
    </row>
    <row r="97" spans="1:11" ht="19.5" customHeight="1" outlineLevel="1" x14ac:dyDescent="0.2">
      <c r="A97" s="66"/>
      <c r="B97" s="38" t="s">
        <v>112</v>
      </c>
      <c r="C97" s="17" t="s">
        <v>68</v>
      </c>
      <c r="D97" s="17" t="s">
        <v>33</v>
      </c>
      <c r="E97" s="45"/>
      <c r="F97" s="45"/>
      <c r="G97" s="45"/>
      <c r="H97" s="45"/>
      <c r="I97" s="45"/>
      <c r="J97" s="45"/>
      <c r="K97" s="53">
        <v>10823280</v>
      </c>
    </row>
    <row r="98" spans="1:11" ht="46.5" customHeight="1" outlineLevel="1" x14ac:dyDescent="0.2">
      <c r="A98" s="66"/>
      <c r="B98" s="39" t="s">
        <v>113</v>
      </c>
      <c r="C98" s="17" t="s">
        <v>68</v>
      </c>
      <c r="D98" s="17" t="s">
        <v>42</v>
      </c>
      <c r="E98" s="45"/>
      <c r="F98" s="45"/>
      <c r="G98" s="45"/>
      <c r="H98" s="45"/>
      <c r="I98" s="45"/>
      <c r="J98" s="45"/>
      <c r="K98" s="76">
        <v>3296769</v>
      </c>
    </row>
    <row r="99" spans="1:11" ht="31.5" customHeight="1" x14ac:dyDescent="0.2">
      <c r="A99" s="65" t="s">
        <v>266</v>
      </c>
      <c r="B99" s="23" t="s">
        <v>171</v>
      </c>
      <c r="C99" s="19"/>
      <c r="D99" s="19" t="s">
        <v>46</v>
      </c>
      <c r="K99" s="75">
        <f>K100+K106+K103</f>
        <v>17848497.600000001</v>
      </c>
    </row>
    <row r="100" spans="1:11" ht="38.1" customHeight="1" outlineLevel="1" x14ac:dyDescent="0.2">
      <c r="A100" s="36" t="s">
        <v>195</v>
      </c>
      <c r="B100" s="4" t="s">
        <v>172</v>
      </c>
      <c r="C100" s="17" t="s">
        <v>67</v>
      </c>
      <c r="D100" s="17" t="s">
        <v>47</v>
      </c>
      <c r="E100" s="45"/>
      <c r="F100" s="45"/>
      <c r="G100" s="45"/>
      <c r="H100" s="45"/>
      <c r="I100" s="45"/>
      <c r="J100" s="45"/>
      <c r="K100" s="73">
        <f>K101</f>
        <v>500000</v>
      </c>
    </row>
    <row r="101" spans="1:11" ht="41.25" customHeight="1" outlineLevel="1" x14ac:dyDescent="0.2">
      <c r="A101" s="32" t="s">
        <v>196</v>
      </c>
      <c r="B101" s="25" t="s">
        <v>114</v>
      </c>
      <c r="C101" s="15" t="s">
        <v>67</v>
      </c>
      <c r="D101" s="24" t="s">
        <v>115</v>
      </c>
      <c r="E101" s="45"/>
      <c r="F101" s="45"/>
      <c r="G101" s="45"/>
      <c r="H101" s="45"/>
      <c r="I101" s="45"/>
      <c r="J101" s="45"/>
      <c r="K101" s="74">
        <f>K102</f>
        <v>500000</v>
      </c>
    </row>
    <row r="102" spans="1:11" ht="32.25" customHeight="1" outlineLevel="1" x14ac:dyDescent="0.2">
      <c r="A102" s="66"/>
      <c r="B102" s="4" t="s">
        <v>209</v>
      </c>
      <c r="C102" s="17" t="s">
        <v>67</v>
      </c>
      <c r="D102" s="17" t="s">
        <v>208</v>
      </c>
      <c r="E102" s="45"/>
      <c r="F102" s="45"/>
      <c r="G102" s="45"/>
      <c r="H102" s="45"/>
      <c r="I102" s="45"/>
      <c r="J102" s="45"/>
      <c r="K102" s="53">
        <v>500000</v>
      </c>
    </row>
    <row r="103" spans="1:11" ht="43.5" customHeight="1" outlineLevel="1" x14ac:dyDescent="0.2">
      <c r="A103" s="66" t="s">
        <v>197</v>
      </c>
      <c r="B103" s="4" t="s">
        <v>226</v>
      </c>
      <c r="C103" s="17" t="s">
        <v>67</v>
      </c>
      <c r="D103" s="17" t="s">
        <v>223</v>
      </c>
      <c r="E103" s="45"/>
      <c r="F103" s="45"/>
      <c r="G103" s="45"/>
      <c r="H103" s="45"/>
      <c r="I103" s="45"/>
      <c r="J103" s="45"/>
      <c r="K103" s="53">
        <f>K104</f>
        <v>16498497.6</v>
      </c>
    </row>
    <row r="104" spans="1:11" ht="47.25" customHeight="1" outlineLevel="1" x14ac:dyDescent="0.2">
      <c r="A104" s="64" t="s">
        <v>198</v>
      </c>
      <c r="B104" s="22" t="s">
        <v>224</v>
      </c>
      <c r="C104" s="15" t="s">
        <v>67</v>
      </c>
      <c r="D104" s="15" t="s">
        <v>225</v>
      </c>
      <c r="E104" s="54"/>
      <c r="F104" s="54"/>
      <c r="G104" s="54"/>
      <c r="H104" s="54"/>
      <c r="I104" s="54"/>
      <c r="J104" s="54"/>
      <c r="K104" s="51">
        <f>K105</f>
        <v>16498497.6</v>
      </c>
    </row>
    <row r="105" spans="1:11" ht="57" customHeight="1" outlineLevel="1" x14ac:dyDescent="0.2">
      <c r="A105" s="66"/>
      <c r="B105" s="4" t="s">
        <v>188</v>
      </c>
      <c r="C105" s="17" t="s">
        <v>67</v>
      </c>
      <c r="D105" s="17" t="s">
        <v>227</v>
      </c>
      <c r="E105" s="45"/>
      <c r="F105" s="45"/>
      <c r="G105" s="45"/>
      <c r="H105" s="45"/>
      <c r="I105" s="45"/>
      <c r="J105" s="45"/>
      <c r="K105" s="53">
        <v>16498497.6</v>
      </c>
    </row>
    <row r="106" spans="1:11" ht="38.1" customHeight="1" outlineLevel="1" x14ac:dyDescent="0.2">
      <c r="A106" s="36" t="s">
        <v>86</v>
      </c>
      <c r="B106" s="4" t="s">
        <v>116</v>
      </c>
      <c r="C106" s="17" t="s">
        <v>67</v>
      </c>
      <c r="D106" s="17" t="s">
        <v>59</v>
      </c>
      <c r="E106" s="45"/>
      <c r="F106" s="45"/>
      <c r="G106" s="45"/>
      <c r="H106" s="45"/>
      <c r="I106" s="45"/>
      <c r="J106" s="45"/>
      <c r="K106" s="53">
        <f>K107</f>
        <v>850000</v>
      </c>
    </row>
    <row r="107" spans="1:11" ht="24" customHeight="1" outlineLevel="1" x14ac:dyDescent="0.2">
      <c r="A107" s="66"/>
      <c r="B107" s="4" t="s">
        <v>117</v>
      </c>
      <c r="C107" s="17" t="s">
        <v>67</v>
      </c>
      <c r="D107" s="17" t="s">
        <v>48</v>
      </c>
      <c r="E107" s="45"/>
      <c r="F107" s="45"/>
      <c r="G107" s="45"/>
      <c r="H107" s="45"/>
      <c r="I107" s="45"/>
      <c r="J107" s="45"/>
      <c r="K107" s="53">
        <v>850000</v>
      </c>
    </row>
    <row r="108" spans="1:11" ht="47.25" customHeight="1" outlineLevel="1" x14ac:dyDescent="0.2">
      <c r="A108" s="65" t="s">
        <v>199</v>
      </c>
      <c r="B108" s="29" t="s">
        <v>205</v>
      </c>
      <c r="C108" s="19"/>
      <c r="D108" s="19" t="s">
        <v>62</v>
      </c>
      <c r="E108" s="45"/>
      <c r="F108" s="45"/>
      <c r="G108" s="45"/>
      <c r="H108" s="45"/>
      <c r="I108" s="45"/>
      <c r="J108" s="45"/>
      <c r="K108" s="75">
        <f>K109</f>
        <v>1950000</v>
      </c>
    </row>
    <row r="109" spans="1:11" ht="45.75" customHeight="1" outlineLevel="1" x14ac:dyDescent="0.2">
      <c r="A109" s="36" t="s">
        <v>87</v>
      </c>
      <c r="B109" s="72" t="s">
        <v>63</v>
      </c>
      <c r="C109" s="17" t="s">
        <v>67</v>
      </c>
      <c r="D109" s="17" t="s">
        <v>64</v>
      </c>
      <c r="E109" s="45"/>
      <c r="F109" s="45"/>
      <c r="G109" s="45"/>
      <c r="H109" s="45"/>
      <c r="I109" s="45"/>
      <c r="J109" s="45"/>
      <c r="K109" s="53">
        <f>K110</f>
        <v>1950000</v>
      </c>
    </row>
    <row r="110" spans="1:11" ht="26.25" customHeight="1" outlineLevel="1" x14ac:dyDescent="0.2">
      <c r="A110" s="66"/>
      <c r="B110" s="7" t="s">
        <v>6</v>
      </c>
      <c r="C110" s="17" t="s">
        <v>67</v>
      </c>
      <c r="D110" s="17" t="s">
        <v>65</v>
      </c>
      <c r="E110" s="45"/>
      <c r="F110" s="45"/>
      <c r="G110" s="45"/>
      <c r="H110" s="45"/>
      <c r="I110" s="45"/>
      <c r="J110" s="45"/>
      <c r="K110" s="53">
        <v>1950000</v>
      </c>
    </row>
    <row r="111" spans="1:11" ht="26.25" customHeight="1" outlineLevel="1" x14ac:dyDescent="0.2">
      <c r="A111" s="68" t="s">
        <v>200</v>
      </c>
      <c r="B111" s="58" t="s">
        <v>173</v>
      </c>
      <c r="C111" s="19"/>
      <c r="D111" s="19" t="s">
        <v>174</v>
      </c>
      <c r="E111" s="46"/>
      <c r="F111" s="46"/>
      <c r="G111" s="46"/>
      <c r="H111" s="46"/>
      <c r="I111" s="46"/>
      <c r="J111" s="46"/>
      <c r="K111" s="75">
        <f>K112</f>
        <v>817767</v>
      </c>
    </row>
    <row r="112" spans="1:11" ht="26.25" customHeight="1" outlineLevel="1" x14ac:dyDescent="0.2">
      <c r="A112" s="66" t="s">
        <v>97</v>
      </c>
      <c r="B112" s="7" t="s">
        <v>180</v>
      </c>
      <c r="C112" s="17" t="s">
        <v>67</v>
      </c>
      <c r="D112" s="17" t="s">
        <v>179</v>
      </c>
      <c r="E112" s="45"/>
      <c r="F112" s="45"/>
      <c r="G112" s="45"/>
      <c r="H112" s="45"/>
      <c r="I112" s="45"/>
      <c r="J112" s="45"/>
      <c r="K112" s="53">
        <f>K113+K114</f>
        <v>817767</v>
      </c>
    </row>
    <row r="113" spans="1:12" ht="26.25" customHeight="1" outlineLevel="1" x14ac:dyDescent="0.2">
      <c r="A113" s="66"/>
      <c r="B113" s="7" t="s">
        <v>175</v>
      </c>
      <c r="C113" s="17" t="s">
        <v>67</v>
      </c>
      <c r="D113" s="17" t="s">
        <v>176</v>
      </c>
      <c r="E113" s="45"/>
      <c r="F113" s="45"/>
      <c r="G113" s="45"/>
      <c r="H113" s="45"/>
      <c r="I113" s="45"/>
      <c r="J113" s="45"/>
      <c r="K113" s="53">
        <v>397767</v>
      </c>
    </row>
    <row r="114" spans="1:12" ht="26.25" customHeight="1" outlineLevel="1" x14ac:dyDescent="0.2">
      <c r="A114" s="66"/>
      <c r="B114" s="7" t="s">
        <v>177</v>
      </c>
      <c r="C114" s="17" t="s">
        <v>67</v>
      </c>
      <c r="D114" s="17" t="s">
        <v>178</v>
      </c>
      <c r="E114" s="45"/>
      <c r="F114" s="45"/>
      <c r="G114" s="45"/>
      <c r="H114" s="45"/>
      <c r="I114" s="45"/>
      <c r="J114" s="45"/>
      <c r="K114" s="53">
        <v>420000</v>
      </c>
    </row>
    <row r="115" spans="1:12" ht="39.75" customHeight="1" outlineLevel="1" x14ac:dyDescent="0.2">
      <c r="A115" s="68" t="s">
        <v>201</v>
      </c>
      <c r="B115" s="58" t="s">
        <v>181</v>
      </c>
      <c r="C115" s="19"/>
      <c r="D115" s="19" t="s">
        <v>182</v>
      </c>
      <c r="E115" s="46"/>
      <c r="F115" s="46"/>
      <c r="G115" s="46"/>
      <c r="H115" s="46"/>
      <c r="I115" s="46"/>
      <c r="J115" s="46"/>
      <c r="K115" s="75">
        <f>K116</f>
        <v>565270</v>
      </c>
    </row>
    <row r="116" spans="1:12" ht="31.5" customHeight="1" outlineLevel="1" x14ac:dyDescent="0.2">
      <c r="A116" s="66" t="s">
        <v>235</v>
      </c>
      <c r="B116" s="7" t="s">
        <v>85</v>
      </c>
      <c r="C116" s="17" t="s">
        <v>67</v>
      </c>
      <c r="D116" s="17" t="s">
        <v>183</v>
      </c>
      <c r="E116" s="45"/>
      <c r="F116" s="45"/>
      <c r="G116" s="45"/>
      <c r="H116" s="45"/>
      <c r="I116" s="45"/>
      <c r="J116" s="45"/>
      <c r="K116" s="53">
        <f>K117</f>
        <v>565270</v>
      </c>
    </row>
    <row r="117" spans="1:12" ht="43.5" customHeight="1" outlineLevel="1" x14ac:dyDescent="0.2">
      <c r="A117" s="66"/>
      <c r="B117" s="7" t="s">
        <v>219</v>
      </c>
      <c r="C117" s="17" t="s">
        <v>67</v>
      </c>
      <c r="D117" s="17" t="s">
        <v>220</v>
      </c>
      <c r="E117" s="45"/>
      <c r="F117" s="45"/>
      <c r="G117" s="45"/>
      <c r="H117" s="45"/>
      <c r="I117" s="45"/>
      <c r="J117" s="45"/>
      <c r="K117" s="53">
        <v>565270</v>
      </c>
    </row>
    <row r="118" spans="1:12" ht="32.25" customHeight="1" outlineLevel="1" x14ac:dyDescent="0.2">
      <c r="A118" s="68" t="s">
        <v>202</v>
      </c>
      <c r="B118" s="58" t="s">
        <v>184</v>
      </c>
      <c r="C118" s="19"/>
      <c r="D118" s="19" t="s">
        <v>185</v>
      </c>
      <c r="E118" s="46"/>
      <c r="F118" s="46"/>
      <c r="G118" s="46"/>
      <c r="H118" s="46"/>
      <c r="I118" s="46"/>
      <c r="J118" s="46"/>
      <c r="K118" s="75">
        <f>K119</f>
        <v>14463266.24</v>
      </c>
    </row>
    <row r="119" spans="1:12" ht="26.25" customHeight="1" outlineLevel="1" x14ac:dyDescent="0.2">
      <c r="A119" s="66" t="s">
        <v>236</v>
      </c>
      <c r="B119" s="7" t="s">
        <v>187</v>
      </c>
      <c r="C119" s="17" t="s">
        <v>67</v>
      </c>
      <c r="D119" s="17" t="s">
        <v>186</v>
      </c>
      <c r="E119" s="45"/>
      <c r="F119" s="45"/>
      <c r="G119" s="45"/>
      <c r="H119" s="45"/>
      <c r="I119" s="45"/>
      <c r="J119" s="45"/>
      <c r="K119" s="53">
        <f>K120+K121+K122</f>
        <v>14463266.24</v>
      </c>
    </row>
    <row r="120" spans="1:12" ht="26.25" customHeight="1" outlineLevel="1" x14ac:dyDescent="0.2">
      <c r="A120" s="66"/>
      <c r="B120" s="7" t="s">
        <v>276</v>
      </c>
      <c r="C120" s="17" t="s">
        <v>67</v>
      </c>
      <c r="D120" s="17" t="s">
        <v>277</v>
      </c>
      <c r="E120" s="45"/>
      <c r="F120" s="45"/>
      <c r="G120" s="45"/>
      <c r="H120" s="45"/>
      <c r="I120" s="45"/>
      <c r="J120" s="45"/>
      <c r="K120" s="76">
        <v>6781476.8799999999</v>
      </c>
    </row>
    <row r="121" spans="1:12" ht="26.25" customHeight="1" outlineLevel="1" x14ac:dyDescent="0.2">
      <c r="A121" s="66"/>
      <c r="B121" s="7" t="s">
        <v>278</v>
      </c>
      <c r="C121" s="17" t="s">
        <v>67</v>
      </c>
      <c r="D121" s="17" t="s">
        <v>279</v>
      </c>
      <c r="E121" s="45"/>
      <c r="F121" s="45"/>
      <c r="G121" s="45"/>
      <c r="H121" s="45"/>
      <c r="I121" s="45"/>
      <c r="J121" s="45"/>
      <c r="K121" s="53">
        <v>538660</v>
      </c>
    </row>
    <row r="122" spans="1:12" ht="61.5" customHeight="1" outlineLevel="1" x14ac:dyDescent="0.2">
      <c r="A122" s="66"/>
      <c r="B122" s="7" t="s">
        <v>280</v>
      </c>
      <c r="C122" s="17" t="s">
        <v>67</v>
      </c>
      <c r="D122" s="17" t="s">
        <v>281</v>
      </c>
      <c r="E122" s="45"/>
      <c r="F122" s="45"/>
      <c r="G122" s="45"/>
      <c r="H122" s="45"/>
      <c r="I122" s="45"/>
      <c r="J122" s="45"/>
      <c r="K122" s="53">
        <v>7143129.3600000003</v>
      </c>
      <c r="L122" s="79"/>
    </row>
    <row r="123" spans="1:12" ht="26.25" customHeight="1" outlineLevel="1" x14ac:dyDescent="0.2">
      <c r="A123" s="68" t="s">
        <v>203</v>
      </c>
      <c r="B123" s="58" t="s">
        <v>215</v>
      </c>
      <c r="C123" s="19" t="s">
        <v>67</v>
      </c>
      <c r="D123" s="19" t="s">
        <v>217</v>
      </c>
      <c r="E123" s="46"/>
      <c r="F123" s="46"/>
      <c r="G123" s="46"/>
      <c r="H123" s="46"/>
      <c r="I123" s="46"/>
      <c r="J123" s="46"/>
      <c r="K123" s="75">
        <f>K124</f>
        <v>3400000</v>
      </c>
    </row>
    <row r="124" spans="1:12" ht="26.25" customHeight="1" outlineLevel="1" x14ac:dyDescent="0.2">
      <c r="A124" s="66" t="s">
        <v>237</v>
      </c>
      <c r="B124" s="7" t="s">
        <v>216</v>
      </c>
      <c r="C124" s="17" t="s">
        <v>67</v>
      </c>
      <c r="D124" s="17" t="s">
        <v>218</v>
      </c>
      <c r="E124" s="45"/>
      <c r="F124" s="45"/>
      <c r="G124" s="45"/>
      <c r="H124" s="45"/>
      <c r="I124" s="45"/>
      <c r="J124" s="45"/>
      <c r="K124" s="53">
        <v>3400000</v>
      </c>
    </row>
    <row r="125" spans="1:12" s="16" customFormat="1" ht="15.75" x14ac:dyDescent="0.25">
      <c r="A125" s="40"/>
      <c r="B125" s="26" t="s">
        <v>5</v>
      </c>
      <c r="C125" s="27"/>
      <c r="D125" s="27"/>
      <c r="E125" s="46">
        <v>346106.24</v>
      </c>
      <c r="F125" s="46">
        <v>0</v>
      </c>
      <c r="G125" s="46">
        <v>346106.24</v>
      </c>
      <c r="H125" s="46">
        <v>0</v>
      </c>
      <c r="I125" s="46">
        <v>346106.24</v>
      </c>
      <c r="J125" s="46">
        <v>0</v>
      </c>
      <c r="K125" s="63">
        <f>K11+K17+K25+K34+K39+K66+K99+K108+K111+K115+K118+K14+K123</f>
        <v>670689167.97000003</v>
      </c>
    </row>
  </sheetData>
  <autoFilter ref="A8:K154" xr:uid="{00000000-0009-0000-0000-000000000000}"/>
  <mergeCells count="5">
    <mergeCell ref="A7:K7"/>
    <mergeCell ref="A8:K8"/>
    <mergeCell ref="D3:K3"/>
    <mergeCell ref="C4:K4"/>
    <mergeCell ref="D6:K6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15 МП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208-1</cp:lastModifiedBy>
  <cp:lastPrinted>2020-12-05T12:28:36Z</cp:lastPrinted>
  <dcterms:created xsi:type="dcterms:W3CDTF">2019-06-18T02:48:46Z</dcterms:created>
  <dcterms:modified xsi:type="dcterms:W3CDTF">2020-12-10T08:01:00Z</dcterms:modified>
</cp:coreProperties>
</file>